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eka\Documents\Mina webbplatser\VivekasFiffigaMallar\Mallar\"/>
    </mc:Choice>
  </mc:AlternateContent>
  <bookViews>
    <workbookView xWindow="0" yWindow="0" windowWidth="16392" windowHeight="7872" tabRatio="834"/>
  </bookViews>
  <sheets>
    <sheet name="Resultaträkning" sheetId="3" r:id="rId1"/>
    <sheet name="Balansräkning" sheetId="4" r:id="rId2"/>
    <sheet name="Huvudbok" sheetId="9" r:id="rId3"/>
    <sheet name="Verifikationslista" sheetId="12" r:id="rId4"/>
    <sheet name="Instruktion" sheetId="18" r:id="rId5"/>
    <sheet name="Verlista" sheetId="1" r:id="rId6"/>
    <sheet name="Visma-mall" sheetId="14" r:id="rId7"/>
    <sheet name="1700 o 2990" sheetId="15" r:id="rId8"/>
    <sheet name="Kontoklasser" sheetId="19" r:id="rId9"/>
    <sheet name="Kontoplan_Normal_2016" sheetId="20" r:id="rId10"/>
  </sheets>
  <definedNames>
    <definedName name="_xlnm._FilterDatabase" localSheetId="8" hidden="1">Kontoklasser!$A$1:$E$1</definedName>
    <definedName name="_xlnm._FilterDatabase" localSheetId="5" hidden="1">Verlista!$A$1:$K$763</definedName>
    <definedName name="_xlnm._FilterDatabase" localSheetId="6" hidden="1">'Visma-mall'!$H$1:$N$21</definedName>
    <definedName name="Data">OFFSET(Verlista!$C$1,0,0,COUNTA(Verlista!$C:$C),COUNTA(Verlista!$1:$1))</definedName>
    <definedName name="OLE_LINK3" localSheetId="9">Kontoplan_Normal_2016!$D$582</definedName>
    <definedName name="_xlnm.Print_Titles" localSheetId="7">'1700 o 2990'!$1:$4</definedName>
    <definedName name="_xlnm.Print_Titles" localSheetId="1">Balansräkning!$1:$2</definedName>
    <definedName name="_xlnm.Print_Titles" localSheetId="2">Huvudbok!$1:$4</definedName>
    <definedName name="_xlnm.Print_Titles" localSheetId="0">Resultaträkning!$1:$2</definedName>
    <definedName name="_xlnm.Print_Titles" localSheetId="3">Verifikationslista!$1:$4</definedName>
    <definedName name="_xlnm.Print_Titles" localSheetId="5">Verlista!$1:$1</definedName>
    <definedName name="_xlnm.Print_Titles" localSheetId="6">'Visma-mall'!$1:$1</definedName>
  </definedNames>
  <calcPr calcId="152511"/>
  <pivotCaches>
    <pivotCache cacheId="0" r:id="rId11"/>
    <pivotCache cacheId="1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2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2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I2" i="1" l="1"/>
  <c r="J4" i="14" l="1"/>
  <c r="I369" i="1" l="1"/>
  <c r="H369" i="1"/>
  <c r="I368" i="1"/>
  <c r="H368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6" i="1"/>
  <c r="I736" i="1"/>
  <c r="H737" i="1"/>
  <c r="I737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H2" i="1"/>
  <c r="J2" i="14" l="1"/>
  <c r="J3" i="14"/>
  <c r="L2" i="14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J9" i="14"/>
  <c r="J10" i="14"/>
  <c r="J11" i="14"/>
  <c r="J12" i="14"/>
  <c r="J13" i="14"/>
  <c r="L16" i="14"/>
  <c r="L17" i="14"/>
  <c r="L18" i="14"/>
  <c r="L19" i="14"/>
  <c r="L20" i="14"/>
  <c r="L21" i="14"/>
  <c r="J5" i="14"/>
  <c r="J6" i="14"/>
  <c r="J7" i="14"/>
  <c r="J8" i="14"/>
  <c r="J14" i="14"/>
  <c r="J15" i="14"/>
  <c r="J16" i="14"/>
  <c r="J17" i="14"/>
  <c r="J18" i="14"/>
  <c r="J19" i="14"/>
  <c r="J20" i="14"/>
  <c r="J21" i="14"/>
  <c r="M3" i="14" l="1"/>
  <c r="K8" i="14"/>
  <c r="M9" i="14"/>
  <c r="K10" i="14"/>
  <c r="K11" i="14"/>
  <c r="M12" i="14"/>
  <c r="M13" i="14"/>
  <c r="K14" i="14"/>
  <c r="N15" i="14"/>
  <c r="N16" i="14"/>
  <c r="K17" i="14"/>
  <c r="N18" i="14"/>
  <c r="M19" i="14"/>
  <c r="M20" i="14"/>
  <c r="M21" i="14"/>
  <c r="N4" i="14"/>
  <c r="M5" i="14"/>
  <c r="K6" i="14"/>
  <c r="M7" i="14"/>
  <c r="H13" i="14"/>
  <c r="H14" i="14" s="1"/>
  <c r="H15" i="14" s="1"/>
  <c r="H16" i="14" s="1"/>
  <c r="H17" i="14" s="1"/>
  <c r="H18" i="14" s="1"/>
  <c r="H19" i="14" s="1"/>
  <c r="H20" i="14" s="1"/>
  <c r="H21" i="14" s="1"/>
  <c r="H3" i="14"/>
  <c r="H4" i="14" s="1"/>
  <c r="H5" i="14" s="1"/>
  <c r="H6" i="14" s="1"/>
  <c r="H7" i="14" s="1"/>
  <c r="H8" i="14" s="1"/>
  <c r="H9" i="14" s="1"/>
  <c r="H10" i="14" s="1"/>
  <c r="H11" i="14" s="1"/>
  <c r="H12" i="14" s="1"/>
  <c r="I3" i="14"/>
  <c r="I4" i="14" s="1"/>
  <c r="I5" i="14" s="1"/>
  <c r="I6" i="14" s="1"/>
  <c r="I7" i="14" s="1"/>
  <c r="I8" i="14" s="1"/>
  <c r="I9" i="14" s="1"/>
  <c r="I10" i="14" s="1"/>
  <c r="I11" i="14" s="1"/>
  <c r="I12" i="14" s="1"/>
  <c r="I13" i="14"/>
  <c r="I14" i="14" s="1"/>
  <c r="I15" i="14" s="1"/>
  <c r="I16" i="14" s="1"/>
  <c r="I17" i="14" s="1"/>
  <c r="I18" i="14" s="1"/>
  <c r="I19" i="14" s="1"/>
  <c r="I20" i="14" s="1"/>
  <c r="I21" i="14" s="1"/>
  <c r="M16" i="14" l="1"/>
  <c r="N8" i="14"/>
  <c r="K13" i="14"/>
  <c r="K21" i="14"/>
  <c r="N17" i="14"/>
  <c r="K9" i="14"/>
  <c r="N9" i="14"/>
  <c r="N13" i="14"/>
  <c r="N21" i="14"/>
  <c r="M17" i="14"/>
  <c r="K20" i="14"/>
  <c r="K12" i="14"/>
  <c r="M8" i="14"/>
  <c r="N20" i="14"/>
  <c r="K16" i="14"/>
  <c r="N12" i="14"/>
  <c r="N5" i="14"/>
  <c r="K5" i="14"/>
  <c r="K18" i="14"/>
  <c r="K3" i="14"/>
  <c r="M11" i="14"/>
  <c r="K4" i="14"/>
  <c r="M4" i="14"/>
  <c r="K7" i="14"/>
  <c r="K19" i="14"/>
  <c r="M15" i="14"/>
  <c r="N11" i="14"/>
  <c r="K15" i="14"/>
  <c r="N10" i="14"/>
  <c r="N19" i="14"/>
  <c r="M18" i="14"/>
  <c r="M14" i="14"/>
  <c r="N7" i="14"/>
  <c r="M6" i="14"/>
  <c r="N3" i="14"/>
  <c r="N14" i="14"/>
  <c r="N6" i="14"/>
  <c r="M10" i="14"/>
</calcChain>
</file>

<file path=xl/sharedStrings.xml><?xml version="1.0" encoding="utf-8"?>
<sst xmlns="http://schemas.openxmlformats.org/spreadsheetml/2006/main" count="8126" uniqueCount="1609">
  <si>
    <t>Text</t>
  </si>
  <si>
    <t>Datum</t>
  </si>
  <si>
    <t>Konto</t>
  </si>
  <si>
    <t>Kontonamn</t>
  </si>
  <si>
    <t>Belopp</t>
  </si>
  <si>
    <t>Totalsumma</t>
  </si>
  <si>
    <t>År</t>
  </si>
  <si>
    <t>Kassa</t>
  </si>
  <si>
    <t>Plusgiro</t>
  </si>
  <si>
    <t>Balanserad vinst eller förlust</t>
  </si>
  <si>
    <t>Årets resultat</t>
  </si>
  <si>
    <t>Reparationsfond</t>
  </si>
  <si>
    <t>Arrendeavgifter</t>
  </si>
  <si>
    <t>Köavgifter</t>
  </si>
  <si>
    <t>Arrendekostnader</t>
  </si>
  <si>
    <t>Elkostnader</t>
  </si>
  <si>
    <t>Bankkostnader</t>
  </si>
  <si>
    <t>Företagsförsäkringar</t>
  </si>
  <si>
    <t>Arvoden</t>
  </si>
  <si>
    <t>Årspris företagspaket</t>
  </si>
  <si>
    <t>BG-avgift</t>
  </si>
  <si>
    <t>Konto
klass</t>
  </si>
  <si>
    <t>Ver nr</t>
  </si>
  <si>
    <t>Obj</t>
  </si>
  <si>
    <t>IB 2015</t>
  </si>
  <si>
    <t>3 Summa</t>
  </si>
  <si>
    <t>5 Summa</t>
  </si>
  <si>
    <t>6 Summa</t>
  </si>
  <si>
    <t>7 Summa</t>
  </si>
  <si>
    <t>8 Summa</t>
  </si>
  <si>
    <t>1 Summa</t>
  </si>
  <si>
    <t>2 Summa</t>
  </si>
  <si>
    <t>Summa</t>
  </si>
  <si>
    <t>1700 Summa</t>
  </si>
  <si>
    <t>1910 Summa</t>
  </si>
  <si>
    <t>1920 Summa</t>
  </si>
  <si>
    <t>1952 Summa</t>
  </si>
  <si>
    <t>1960 Summa</t>
  </si>
  <si>
    <t>2091 Summa</t>
  </si>
  <si>
    <t>2099 Summa</t>
  </si>
  <si>
    <t>2128 Summa</t>
  </si>
  <si>
    <t>3894 Summa</t>
  </si>
  <si>
    <t>5110 Summa</t>
  </si>
  <si>
    <t>6100 Summa</t>
  </si>
  <si>
    <t>6310 Summa</t>
  </si>
  <si>
    <t>6570 Summa</t>
  </si>
  <si>
    <t>6980 Summa</t>
  </si>
  <si>
    <t>6982 Summa</t>
  </si>
  <si>
    <t>2015</t>
  </si>
  <si>
    <t xml:space="preserve"> </t>
  </si>
  <si>
    <t>Datum2</t>
  </si>
  <si>
    <t>Telefon och post</t>
  </si>
  <si>
    <t>Föreningsavgifter</t>
  </si>
  <si>
    <t>Årsmöteskostnader</t>
  </si>
  <si>
    <t>Medlemsavgifter</t>
  </si>
  <si>
    <t>Vatten och avlopp</t>
  </si>
  <si>
    <t>Sammanträdeskostnader</t>
  </si>
  <si>
    <t>Lotteriintäkter</t>
  </si>
  <si>
    <t>Reparation och underhåll</t>
  </si>
  <si>
    <t>Administrativa intäkter</t>
  </si>
  <si>
    <t>IT-kostnader</t>
  </si>
  <si>
    <t>Gåvor/ uppvaktningar</t>
  </si>
  <si>
    <t>Sophämtning</t>
  </si>
  <si>
    <t>Ränteintäkter</t>
  </si>
  <si>
    <t>Städdagar</t>
  </si>
  <si>
    <t>Inträdesavgift ny medlem</t>
  </si>
  <si>
    <t>Nordea Fastränte 2 år</t>
  </si>
  <si>
    <t>Utbildning</t>
  </si>
  <si>
    <t>Verifikationstext</t>
  </si>
  <si>
    <t>Förutbet kostnader, upplupna intäkter</t>
  </si>
  <si>
    <t xml:space="preserve"> Belopp</t>
  </si>
  <si>
    <t>PlusGiro</t>
  </si>
  <si>
    <t>1920</t>
  </si>
  <si>
    <t>100</t>
  </si>
  <si>
    <t>6570</t>
  </si>
  <si>
    <t>2</t>
  </si>
  <si>
    <t>5110</t>
  </si>
  <si>
    <t>1700</t>
  </si>
  <si>
    <t>6310</t>
  </si>
  <si>
    <t>1</t>
  </si>
  <si>
    <t>Benämning</t>
  </si>
  <si>
    <t>Klistra in värden här</t>
  </si>
  <si>
    <t>Res enh</t>
  </si>
  <si>
    <t>IB 2016</t>
  </si>
  <si>
    <t>2016</t>
  </si>
  <si>
    <t>7610 Summa</t>
  </si>
  <si>
    <t>3890 Summa</t>
  </si>
  <si>
    <t>3910 Summa</t>
  </si>
  <si>
    <t>5120 Summa</t>
  </si>
  <si>
    <t>16 Summa</t>
  </si>
  <si>
    <t>17 Summa</t>
  </si>
  <si>
    <t>18 Summa</t>
  </si>
  <si>
    <t>3310 Summa</t>
  </si>
  <si>
    <t>6450 Summa</t>
  </si>
  <si>
    <t>19 Summa</t>
  </si>
  <si>
    <t>20 Summa</t>
  </si>
  <si>
    <t>21 Summa</t>
  </si>
  <si>
    <t>22 Summa</t>
  </si>
  <si>
    <t>3990 Summa</t>
  </si>
  <si>
    <t>23 Summa</t>
  </si>
  <si>
    <t>24 Summa</t>
  </si>
  <si>
    <t>25 Summa</t>
  </si>
  <si>
    <t>Lotteri årsmöte 2016-03-06</t>
  </si>
  <si>
    <t>6490 Summa</t>
  </si>
  <si>
    <t>26 Summa</t>
  </si>
  <si>
    <t>27 Summa</t>
  </si>
  <si>
    <t>28 Summa</t>
  </si>
  <si>
    <t>30 Summa</t>
  </si>
  <si>
    <t>31 Summa</t>
  </si>
  <si>
    <t>32 Summa</t>
  </si>
  <si>
    <t>33 Summa</t>
  </si>
  <si>
    <t>34 Summa</t>
  </si>
  <si>
    <t>36 Summa</t>
  </si>
  <si>
    <t>37 Summa</t>
  </si>
  <si>
    <t>38 Summa</t>
  </si>
  <si>
    <t>39 Summa</t>
  </si>
  <si>
    <t>41 Summa</t>
  </si>
  <si>
    <t>42 Summa</t>
  </si>
  <si>
    <t>3896 Summa</t>
  </si>
  <si>
    <t>5140 Summa</t>
  </si>
  <si>
    <t>6200 Summa</t>
  </si>
  <si>
    <t>6410 Summa</t>
  </si>
  <si>
    <t>45 Summa</t>
  </si>
  <si>
    <t>Kontorsmateriel</t>
  </si>
  <si>
    <t>4 Summa</t>
  </si>
  <si>
    <t>9 Summa</t>
  </si>
  <si>
    <t>10 Summa</t>
  </si>
  <si>
    <t>11 Summa</t>
  </si>
  <si>
    <t>12 Summa</t>
  </si>
  <si>
    <t>13 Summa</t>
  </si>
  <si>
    <t>14 Summa</t>
  </si>
  <si>
    <t>15 Summa</t>
  </si>
  <si>
    <t>29 Summa</t>
  </si>
  <si>
    <t>35 Summa</t>
  </si>
  <si>
    <t>40 Summa</t>
  </si>
  <si>
    <t>43 Summa</t>
  </si>
  <si>
    <t>44 Summa</t>
  </si>
  <si>
    <t>46 Summa</t>
  </si>
  <si>
    <t>47 Summa</t>
  </si>
  <si>
    <t>5170 Summa</t>
  </si>
  <si>
    <t>48 Summa</t>
  </si>
  <si>
    <t>49 Summa</t>
  </si>
  <si>
    <t>50 Summa</t>
  </si>
  <si>
    <t>51 Summa</t>
  </si>
  <si>
    <t>52 Summa</t>
  </si>
  <si>
    <t>53 Summa</t>
  </si>
  <si>
    <t>Värderingsavgifter</t>
  </si>
  <si>
    <t>6540 Summa</t>
  </si>
  <si>
    <t>3892 Summa</t>
  </si>
  <si>
    <t>5160 Summa</t>
  </si>
  <si>
    <t>5162 Summa</t>
  </si>
  <si>
    <t>6995 Summa</t>
  </si>
  <si>
    <t>8310 Summa</t>
  </si>
  <si>
    <t>Ellevio</t>
  </si>
  <si>
    <t>Utlägg lotterivinster</t>
  </si>
  <si>
    <t>Stuga 101 medlemsavg och arrende</t>
  </si>
  <si>
    <t>Stuga 102 medlemsavg och arrende</t>
  </si>
  <si>
    <t>Stuga 103 medlemsavg och arrende</t>
  </si>
  <si>
    <t>Stuga 104 medlemsavg och arrende</t>
  </si>
  <si>
    <t>Stuga 105 medlemsavg och arrende</t>
  </si>
  <si>
    <t>Stuga 106 medlemsavg och arrende</t>
  </si>
  <si>
    <t>Stuga 107 medlemsavg och arrende</t>
  </si>
  <si>
    <t>Stuga 108 medlemsavg och arrende</t>
  </si>
  <si>
    <t>Stuga 109 medlemsavg och arrende</t>
  </si>
  <si>
    <t>Stuga 110 medlemsavg och arrende</t>
  </si>
  <si>
    <t>Stuga 111 medlemsavg och arrende</t>
  </si>
  <si>
    <t>Stuga 112 medlemsavg och arrende</t>
  </si>
  <si>
    <t>Stuga 113 medlemsavg och arrende</t>
  </si>
  <si>
    <t>Stuga 114 medlemsavg och arrende</t>
  </si>
  <si>
    <t>Stuga 115 medlemsavg och arrende</t>
  </si>
  <si>
    <t>Stuga 116 medlemsavg och arrende</t>
  </si>
  <si>
    <t>Stuga 117 medlemsavg och arrende</t>
  </si>
  <si>
    <t>Stuga 118 medlemsavg och arrende</t>
  </si>
  <si>
    <t>Stuga 119 medlemsavg och arrende</t>
  </si>
  <si>
    <t>Stuga 120 medlemsavg och arrende</t>
  </si>
  <si>
    <t>Stuga 121 medlemsavg och arrende</t>
  </si>
  <si>
    <t>Stuga 122 medlemsavg och arrende</t>
  </si>
  <si>
    <t>Stuga 123 medlemsavg och arrende</t>
  </si>
  <si>
    <t>Stuga 124 medlemsavg och arrende</t>
  </si>
  <si>
    <t>Stuga 125 medlemsavg och arrende</t>
  </si>
  <si>
    <t>Stuga 126 medlemsavg och arrende</t>
  </si>
  <si>
    <t>Stuga 127 medlemsavg och arrende</t>
  </si>
  <si>
    <t>Stuga 128 medlemsavg och arrende</t>
  </si>
  <si>
    <t>Stuga 129 medlemsavg och arrende</t>
  </si>
  <si>
    <t>Stuga 130 medlemsavg och arrende</t>
  </si>
  <si>
    <t>Stuga 131 medlemsavg och arrende</t>
  </si>
  <si>
    <t>Stuga 132 medlemsavg och arrende</t>
  </si>
  <si>
    <t>Stuga 133 medlemsavg och arrende</t>
  </si>
  <si>
    <t>Stuga 134 medlemsavg och arrende</t>
  </si>
  <si>
    <t>Stuga 135 medlemsavg och arrende</t>
  </si>
  <si>
    <t>Stuga 136 medlemsavg och arrende</t>
  </si>
  <si>
    <t>Stuga 137 medlemsavg och arrende</t>
  </si>
  <si>
    <t>Stuga 138 medlemsavg och arrende</t>
  </si>
  <si>
    <t>Stuga 139 medlemsavg och arrende</t>
  </si>
  <si>
    <t>Stuga 140 medlemsavg och arrende</t>
  </si>
  <si>
    <t>Inträdesavgift 102</t>
  </si>
  <si>
    <t>Inträdesavgift 115</t>
  </si>
  <si>
    <t>Inträdesavgift 135</t>
  </si>
  <si>
    <t>Köavgift</t>
  </si>
  <si>
    <t>Värderingsavgift 103</t>
  </si>
  <si>
    <t>Värderingsavgift 121</t>
  </si>
  <si>
    <t>Värderingsavgift 130</t>
  </si>
  <si>
    <t>Städavgift 110</t>
  </si>
  <si>
    <t>Städavgift 101</t>
  </si>
  <si>
    <t>Städavgift 115</t>
  </si>
  <si>
    <t>Städavgift 120</t>
  </si>
  <si>
    <t>Städavgift 125</t>
  </si>
  <si>
    <t>Städavgift 116</t>
  </si>
  <si>
    <t>Stadsdelsnämnden</t>
  </si>
  <si>
    <t>8999 Summa</t>
  </si>
  <si>
    <t>Container mm</t>
  </si>
  <si>
    <t>Stockholm Vatten</t>
  </si>
  <si>
    <t>Stockholm Vatten avfall</t>
  </si>
  <si>
    <t>Utlägg toner</t>
  </si>
  <si>
    <t>Utlägg frimärken</t>
  </si>
  <si>
    <t>Företagsförsäkring</t>
  </si>
  <si>
    <t>Arvoden 2016</t>
  </si>
  <si>
    <t>Årsmöteslokal</t>
  </si>
  <si>
    <t>Utlägg styrelsemöte</t>
  </si>
  <si>
    <t>Webbhotell 1 år</t>
  </si>
  <si>
    <t>Medlemsavgift</t>
  </si>
  <si>
    <t>Koloniträdgårdar</t>
  </si>
  <si>
    <t>Utlägg gåva</t>
  </si>
  <si>
    <t>Odlarskola</t>
  </si>
  <si>
    <t>Sparränta</t>
  </si>
  <si>
    <t>Sparkonto</t>
  </si>
  <si>
    <t>0 Summa</t>
  </si>
  <si>
    <t>Städavgift 122</t>
  </si>
  <si>
    <t>Städavgift 127</t>
  </si>
  <si>
    <t>Inträdesavgift 140</t>
  </si>
  <si>
    <t>Inträdesavgift 112</t>
  </si>
  <si>
    <t>Värderingsavgift 118</t>
  </si>
  <si>
    <t>Värderingsavgift 135</t>
  </si>
  <si>
    <t>Värderingsavgift 117</t>
  </si>
  <si>
    <t>Lotteri årsmöte</t>
  </si>
  <si>
    <t>Folksam Företagsförsäkring</t>
  </si>
  <si>
    <t>Stockholms Stad Anläggningsarrende</t>
  </si>
  <si>
    <t>Medlemsavg</t>
  </si>
  <si>
    <t>2017budget</t>
  </si>
  <si>
    <t>Alla 4 pivoterna Resultaträkning, Balansräkning, Huvudbok och Verifikationslista måste uppdateras efter att man lagt till rader i Verlistan. Samma sak gäller pivoterna i flik "1700 o 2990" om man bokat på dessa konton.</t>
  </si>
  <si>
    <t>Denna bokföringsmodell kräver att man har baskunskap i Excel och kan lite om pivottabeller.</t>
  </si>
  <si>
    <t>http://danit.se/downloads/Pivottabeller_del_1.pdf</t>
  </si>
  <si>
    <t>http://danit.se/downloads/Pivottabeller_del_2.pdf</t>
  </si>
  <si>
    <t>Länk till bra instruktion om pivottabeller:</t>
  </si>
  <si>
    <t>Byt konto till 2990 här</t>
  </si>
  <si>
    <t>Om pivottabeller</t>
  </si>
  <si>
    <t>Pivoternas källa</t>
  </si>
  <si>
    <t>Uppdatera pivoterna</t>
  </si>
  <si>
    <t>Visma-mall</t>
  </si>
  <si>
    <t>Öppna filen via Excel. Markera alla kolumner och kopiera. Välj Klistra in / Klistra in special / Värden. Denna åtgärd dödar alla formler. Ta bort de översta raderna 1 - 11 så att listan börjar med verifikation 1.</t>
  </si>
  <si>
    <t>Mallen är gjord till programmet Visma Förening. I detta program väljer man Utskrifter / Bokföring / Verifikationslista / Fil. Programmet skapar en fil med namnet "Verifikationslista.xls" som man sparar ned i lämplig mapp.</t>
  </si>
  <si>
    <t>Stäm av</t>
  </si>
  <si>
    <t>Stäm lämpligen av Resultat- och Balansräkningen mot ditt bokföringsprograms motsvarande rapporter efter varje gång du lagt till rader. 
Om du inte har något bokföringsprogram stäm av resultatet i Resutaträkning mot resultatet i Balansräkningen samt bankkontona mot kontoutdragen.</t>
  </si>
  <si>
    <t>Budget</t>
  </si>
  <si>
    <t>IB</t>
  </si>
  <si>
    <t>IB registreras med datum ÅÅÅÅ-01-01 och med verifikationsnummer 0. Använd verifikationstext IB ÅÅÅÅ.</t>
  </si>
  <si>
    <t>Budgeten registreras med datum ÅÅÅÅ-01-01 och år ÅÅÅÅbudget i kolumn I, År. Ange verifikationsnummer 0 och kontonamn som verifikationstext.</t>
  </si>
  <si>
    <t>Kontoplan</t>
  </si>
  <si>
    <t>Sidfot</t>
  </si>
  <si>
    <r>
      <t xml:space="preserve">Byt ut texten i sidfoten: 
</t>
    </r>
    <r>
      <rPr>
        <b/>
        <sz val="10"/>
        <color theme="1"/>
        <rFont val="Arial"/>
        <family val="2"/>
      </rPr>
      <t>Föreningen Föreningen
12345678-1234</t>
    </r>
    <r>
      <rPr>
        <sz val="10"/>
        <color theme="1"/>
        <rFont val="Arial"/>
        <family val="2"/>
      </rPr>
      <t xml:space="preserve">
Mot aktuellt företagsnamn och organisationsnummer.</t>
    </r>
  </si>
  <si>
    <r>
      <t xml:space="preserve">Glöm sedan </t>
    </r>
    <r>
      <rPr>
        <u/>
        <sz val="10"/>
        <color theme="1"/>
        <rFont val="Arial"/>
        <family val="2"/>
      </rPr>
      <t>inte</t>
    </r>
    <r>
      <rPr>
        <sz val="10"/>
        <color theme="1"/>
        <rFont val="Arial"/>
        <family val="2"/>
      </rPr>
      <t xml:space="preserve"> att ta bort grupperingen i Excel genom att markera en annan flik. </t>
    </r>
  </si>
  <si>
    <t>Ekonomirapporter som Pdf</t>
  </si>
  <si>
    <t>Markera flikarna Resultaträkning, Balansräkning, Huvudbok och Verifikationslista. (Detta är att gruppera flikar.) Välj Spara som och spara som en pdf. Nu får du en snygg ekonomirapport som innehåller alla 4 rapporterna efter varann och med löpande sidnummer.</t>
  </si>
  <si>
    <t>Tillgångar</t>
  </si>
  <si>
    <t>Immateriella anläggningstillgångar</t>
  </si>
  <si>
    <t>Byggnader och mark</t>
  </si>
  <si>
    <t>Maskiner och inventarier</t>
  </si>
  <si>
    <t xml:space="preserve"> Finansiella anläggningstillgångar</t>
  </si>
  <si>
    <t>Lager, produkter i arbete och pågående arbeten</t>
  </si>
  <si>
    <t>Kundfordringar</t>
  </si>
  <si>
    <t>Övriga kortfristiga fordringar</t>
  </si>
  <si>
    <t>Förutbetalda kostnader och upplupna intäkter</t>
  </si>
  <si>
    <t>Finansiella anläggningstillgångar</t>
  </si>
  <si>
    <t>Kortfristiga placeringar</t>
  </si>
  <si>
    <t>Kassa och bank</t>
  </si>
  <si>
    <t>Eget kapital</t>
  </si>
  <si>
    <t>Eget kapital och skulder</t>
  </si>
  <si>
    <t>Obeskattade reserver</t>
  </si>
  <si>
    <t>Avsättningar</t>
  </si>
  <si>
    <t>Långfristiga skulder</t>
  </si>
  <si>
    <t>Kortfristiga skulder till kreditinstitut, kunder och leverantörer</t>
  </si>
  <si>
    <t>Skatteskulder</t>
  </si>
  <si>
    <t>Kortfristiga skulder</t>
  </si>
  <si>
    <t xml:space="preserve"> Moms och särskilda punktskatter</t>
  </si>
  <si>
    <t>Personalens skatter, avgifter och löneavdrag</t>
  </si>
  <si>
    <t>Övriga kortfristiga skulder</t>
  </si>
  <si>
    <t>Upplupna kostnader och förutbetalda intäkter</t>
  </si>
  <si>
    <t>Moms och särskilda punktskatter</t>
  </si>
  <si>
    <t>Rörelsens inkomster/intäkter</t>
  </si>
  <si>
    <t>30–34 Huvudintäkter</t>
  </si>
  <si>
    <t xml:space="preserve"> Fakturerade kostnader</t>
  </si>
  <si>
    <t>Rörelsens sidointäkter</t>
  </si>
  <si>
    <t>Intäktskorrigeringar</t>
  </si>
  <si>
    <t>Aktiverat arbete för egen räkning</t>
  </si>
  <si>
    <t>Övriga rörelseintäkter</t>
  </si>
  <si>
    <t>Fakturerade kostnader</t>
  </si>
  <si>
    <t>Huvudintäkter</t>
  </si>
  <si>
    <t>Utgifter/kostnader för varor, material 
och vissa köpta tjänster</t>
  </si>
  <si>
    <t xml:space="preserve">40–
45 </t>
  </si>
  <si>
    <t>Inköp av varor och material</t>
  </si>
  <si>
    <t xml:space="preserve"> Legoarbeten, underentreprenader</t>
  </si>
  <si>
    <t>Legoarbeten, underentreprenader</t>
  </si>
  <si>
    <t>Reduktion av inköpspriser</t>
  </si>
  <si>
    <t xml:space="preserve"> (Fri kontogrupp)</t>
  </si>
  <si>
    <t>Förändring av lager, produkter i arbete och pågående arbeten</t>
  </si>
  <si>
    <t>Utgifter/kostnader för varor, material och vissa köpta tjänster</t>
  </si>
  <si>
    <t>(Fri kontogrupp)</t>
  </si>
  <si>
    <t>5–6</t>
  </si>
  <si>
    <t xml:space="preserve"> Övriga externa rörelseutgifter/ kostnader</t>
  </si>
  <si>
    <t>Lokalkostnader</t>
  </si>
  <si>
    <t>Fastighetskostnader</t>
  </si>
  <si>
    <t>Hyra av anläggningstillgångar</t>
  </si>
  <si>
    <t>Energikostnader</t>
  </si>
  <si>
    <t>Förbrukningsinventarier och förbrukningsmaterial</t>
  </si>
  <si>
    <t>Kostnader för transportmedel</t>
  </si>
  <si>
    <t>Frakter och transporter</t>
  </si>
  <si>
    <t>Resekostnader</t>
  </si>
  <si>
    <t>Reklam och PR</t>
  </si>
  <si>
    <t>Övriga försäljningskostnader</t>
  </si>
  <si>
    <t>Kontorsmateriel och trycksaker</t>
  </si>
  <si>
    <t>Tele och post</t>
  </si>
  <si>
    <t>Företagsförsäkringar och övriga riskkostnader</t>
  </si>
  <si>
    <t>Förvaltningskostnader</t>
  </si>
  <si>
    <t>Övriga externa tjänster</t>
  </si>
  <si>
    <t>Inhyrd personal</t>
  </si>
  <si>
    <t>Övriga externa kostnader</t>
  </si>
  <si>
    <t>Utgifter/kostnader för personal, avskrivningar m.m.</t>
  </si>
  <si>
    <t>Löner till kollektivanställda</t>
  </si>
  <si>
    <t>Löner till tjänstemän och företagsledare</t>
  </si>
  <si>
    <t>Kostnadsersättningar och förmåner</t>
  </si>
  <si>
    <t>Pensionskostnader</t>
  </si>
  <si>
    <t>Sociala och andra avgifter enligt lag och avtal</t>
  </si>
  <si>
    <t>Övriga personalkostnader</t>
  </si>
  <si>
    <t>Nedskrivningar och återföring av nedskrivningar</t>
  </si>
  <si>
    <t>Avskrivningar enligt plan</t>
  </si>
  <si>
    <t>Övriga rörelsekostnader</t>
  </si>
  <si>
    <t>Finansiella och andra inkomster/ intäkter och utgifter/kostnader</t>
  </si>
  <si>
    <t>Resultat från andelar i koncernföretag</t>
  </si>
  <si>
    <t>Resultat från andelar i intresseföretag</t>
  </si>
  <si>
    <t>Resultat från övriga värdepapper och långfristiga fordringar (anläggningstillgångar)</t>
  </si>
  <si>
    <t>Resultat från övriga värdepapper och långfristiga fordringar (anltillg)</t>
  </si>
  <si>
    <t>Övriga ränteintäkter och liknande resultatposter</t>
  </si>
  <si>
    <t>Räntekostnader och liknande resultatposter</t>
  </si>
  <si>
    <t>Bokslutsdispositioner</t>
  </si>
  <si>
    <t>Skatter och årets resultat</t>
  </si>
  <si>
    <t>Kontoklass namn</t>
  </si>
  <si>
    <t xml:space="preserve">Summa immateriella anläggningstillgångar </t>
  </si>
  <si>
    <t xml:space="preserve">Summa materiella anläggningstillgångar </t>
  </si>
  <si>
    <t xml:space="preserve">Summa omsättningstillgångar </t>
  </si>
  <si>
    <t xml:space="preserve">Summa kortfristiga placeringar </t>
  </si>
  <si>
    <t xml:space="preserve">Summa kortfristiga fordringar </t>
  </si>
  <si>
    <t xml:space="preserve">Summa varulager m.m </t>
  </si>
  <si>
    <t xml:space="preserve">Summa finansiella anläggningstillgångar </t>
  </si>
  <si>
    <t xml:space="preserve">Summa eget kapital </t>
  </si>
  <si>
    <t xml:space="preserve">Summa obeskattade reserver </t>
  </si>
  <si>
    <t xml:space="preserve">Summa avsättningar </t>
  </si>
  <si>
    <t xml:space="preserve">Summa långfristiga skulder </t>
  </si>
  <si>
    <t xml:space="preserve">Summa kortfristiga skulder </t>
  </si>
  <si>
    <t>Extraordinära intäkter och kostnader</t>
  </si>
  <si>
    <t>Summa1</t>
  </si>
  <si>
    <t>Summering</t>
  </si>
  <si>
    <t xml:space="preserve">Rörelseintäkter </t>
  </si>
  <si>
    <t xml:space="preserve">Rörelsekostnader </t>
  </si>
  <si>
    <t xml:space="preserve">Finansiella poster </t>
  </si>
  <si>
    <t>Extraordinära poster</t>
  </si>
  <si>
    <t>Tillgångar Summa</t>
  </si>
  <si>
    <t>Eget kapital och skulder Summa</t>
  </si>
  <si>
    <t>Konto
klass2</t>
  </si>
  <si>
    <t>Konto
klass1</t>
  </si>
  <si>
    <t>2017
budget</t>
  </si>
  <si>
    <t>Rörelseintäkter  Summa</t>
  </si>
  <si>
    <t>Rörelsekostnader  Summa</t>
  </si>
  <si>
    <t>Finansiella poster  Summa</t>
  </si>
  <si>
    <t>Skatter och årets resultat Summa</t>
  </si>
  <si>
    <t>❙</t>
  </si>
  <si>
    <t xml:space="preserve"> = Ändring eller tillägg jämfört med 2015. Tom rad med denna markering anger borttaget konto (endast kontona 1575 1578, 1579, 3998, 8710, och 8750 är borttagna).</t>
  </si>
  <si>
    <t xml:space="preserve"> ■</t>
  </si>
  <si>
    <t xml:space="preserve"> =  Kontot ingår i det urval av konton som för de flesta företag är tillräckligt för en grundläggande bokföring.</t>
  </si>
  <si>
    <t>[Ej K2]</t>
  </si>
  <si>
    <t>= Kontot används inte av de företag som valt att tillämpa K2-regler.</t>
  </si>
  <si>
    <t xml:space="preserve">Huvudkonton </t>
  </si>
  <si>
    <t xml:space="preserve">Underkonton </t>
  </si>
  <si>
    <t xml:space="preserve">Utvecklingsutgifter </t>
  </si>
  <si>
    <t xml:space="preserve">Balanserade utgifter för forskning och utveckling </t>
  </si>
  <si>
    <t xml:space="preserve">Balanserade utgifter för programvaror </t>
  </si>
  <si>
    <t xml:space="preserve">Ackumulerade nedskrivningar på balanserade utgifter </t>
  </si>
  <si>
    <t xml:space="preserve">Ackumulerade avskrivningar på balanserade utgifter </t>
  </si>
  <si>
    <t xml:space="preserve">Koncessioner m.m. </t>
  </si>
  <si>
    <t xml:space="preserve">Ackumulerade nedskrivningar på koncessioner m.m. </t>
  </si>
  <si>
    <t xml:space="preserve">Ackumulerade avskrivningar på koncessioner m.m. </t>
  </si>
  <si>
    <t xml:space="preserve">Patent </t>
  </si>
  <si>
    <t xml:space="preserve">Ackumulerade nedskrivningar på patent </t>
  </si>
  <si>
    <t xml:space="preserve">Ackumulerade avskrivningar på patent </t>
  </si>
  <si>
    <t xml:space="preserve">Licenser </t>
  </si>
  <si>
    <t xml:space="preserve">Ackumulerade nedskrivningar på licenser </t>
  </si>
  <si>
    <t xml:space="preserve">Ackumulerade avskrivningar på licenser </t>
  </si>
  <si>
    <t xml:space="preserve">Varumärken </t>
  </si>
  <si>
    <t xml:space="preserve">Ackumulerade nedskrivningar på varumärken </t>
  </si>
  <si>
    <t xml:space="preserve">Ackumulerade avskrivningar på varumärken </t>
  </si>
  <si>
    <t>Hyresrätter, tomträtter och liknande</t>
  </si>
  <si>
    <t xml:space="preserve">Ackumulerade nedskrivningar på hyresrätter, tomträtter och liknande </t>
  </si>
  <si>
    <t xml:space="preserve">Ackumulerade avskrivningar på hyresrätter, tomträtter och liknande </t>
  </si>
  <si>
    <t xml:space="preserve">Goodwill </t>
  </si>
  <si>
    <t xml:space="preserve">Ackumulerade nedskrivningar på goodwill </t>
  </si>
  <si>
    <t xml:space="preserve">Ackumulerade avskrivningar på goodwill </t>
  </si>
  <si>
    <t xml:space="preserve">Pågående projekt och förskott för immateriella anläggningstillgångar </t>
  </si>
  <si>
    <t xml:space="preserve">Pågående projekt för immateriella anläggningstillgångar </t>
  </si>
  <si>
    <t xml:space="preserve">Förskott för immateriella anläggningstillgångar </t>
  </si>
  <si>
    <t xml:space="preserve">Byggnader </t>
  </si>
  <si>
    <t xml:space="preserve">Byggnader på egen mark </t>
  </si>
  <si>
    <t xml:space="preserve">Byggnader på annans mark </t>
  </si>
  <si>
    <t xml:space="preserve">Ackumulerade nedskrivningar på byggnader </t>
  </si>
  <si>
    <t xml:space="preserve">Ackumulerade avskrivningar på byggnader </t>
  </si>
  <si>
    <t>Förbättringsutgifter på annans fastighet</t>
  </si>
  <si>
    <t>Ackumulerade avskrivningar på förbättringsutgifter på annans fastighet</t>
  </si>
  <si>
    <t xml:space="preserve">Mark </t>
  </si>
  <si>
    <t xml:space="preserve">Tomter och obebyggda markområden </t>
  </si>
  <si>
    <t xml:space="preserve">Markanläggningar </t>
  </si>
  <si>
    <t xml:space="preserve">Ackumulerade nedskrivningar på markanläggningar </t>
  </si>
  <si>
    <t xml:space="preserve">Ackumulerade avskrivningar på markanläggningar </t>
  </si>
  <si>
    <t xml:space="preserve">Pågående nyanläggningar och förskott för byggnader och mark </t>
  </si>
  <si>
    <t xml:space="preserve">Pågående ny-, till- och ombyggnad </t>
  </si>
  <si>
    <t xml:space="preserve">Förskott för byggnader och mark </t>
  </si>
  <si>
    <t xml:space="preserve">Maskiner och andra tekniska anläggningar </t>
  </si>
  <si>
    <t xml:space="preserve">Maskiner </t>
  </si>
  <si>
    <t xml:space="preserve">Andra tekniska anläggningar </t>
  </si>
  <si>
    <t xml:space="preserve">Ackumulerade nedskrivningar på maskiner och andra tekniska anläggningar </t>
  </si>
  <si>
    <t xml:space="preserve">Ackumulerade avskrivningar på maskiner och andra tekniska anläggningar </t>
  </si>
  <si>
    <t xml:space="preserve">Inventarier och verktyg </t>
  </si>
  <si>
    <t xml:space="preserve">Inventarier </t>
  </si>
  <si>
    <t xml:space="preserve">Byggnadsinventarier </t>
  </si>
  <si>
    <t xml:space="preserve">Markinventarier </t>
  </si>
  <si>
    <t xml:space="preserve">Verktyg </t>
  </si>
  <si>
    <t xml:space="preserve">Ackumulerade nedskrivningar på inventarier och verktyg </t>
  </si>
  <si>
    <t xml:space="preserve">Ackumulerade avskrivningar på inventarier och verktyg </t>
  </si>
  <si>
    <t xml:space="preserve">Installationer </t>
  </si>
  <si>
    <t xml:space="preserve">Installationer på egen fastighet </t>
  </si>
  <si>
    <t xml:space="preserve">Installationer på annans fastig het </t>
  </si>
  <si>
    <t xml:space="preserve">Ackumulerade nedskrivningar på installationer </t>
  </si>
  <si>
    <t xml:space="preserve">Ackumulerade avskrivningar på installationer </t>
  </si>
  <si>
    <t xml:space="preserve">Bilar och andra transportmedel </t>
  </si>
  <si>
    <t xml:space="preserve">Personbilar </t>
  </si>
  <si>
    <t xml:space="preserve">Lastbilar </t>
  </si>
  <si>
    <t xml:space="preserve">Truckar </t>
  </si>
  <si>
    <t xml:space="preserve">Arbetsmaskiner </t>
  </si>
  <si>
    <t xml:space="preserve">Traktorer </t>
  </si>
  <si>
    <t xml:space="preserve">Motorcyklar, mopeder och skotrar </t>
  </si>
  <si>
    <t xml:space="preserve">Båtar, flygplan och helikoptrar </t>
  </si>
  <si>
    <t xml:space="preserve">Ackumulerade nedskrivningar på bilar och andra transportmedel </t>
  </si>
  <si>
    <t xml:space="preserve">Ackumulerade avskrivningar på bilar och andra transportmedel </t>
  </si>
  <si>
    <t xml:space="preserve">Datorer </t>
  </si>
  <si>
    <t xml:space="preserve">Datorer, företaget </t>
  </si>
  <si>
    <t xml:space="preserve">Datorer, personal </t>
  </si>
  <si>
    <t xml:space="preserve">Ackumulerade nedskrivningar på datorer </t>
  </si>
  <si>
    <t xml:space="preserve">Ackumulerade avskrivningar på datorer </t>
  </si>
  <si>
    <t xml:space="preserve">Leasade tillgångar </t>
  </si>
  <si>
    <t xml:space="preserve">Ackumulerade avskrivningar på leasade tillgångar </t>
  </si>
  <si>
    <t xml:space="preserve">Pågående nyanläggningar och förskott för maskiner och inventarier </t>
  </si>
  <si>
    <t xml:space="preserve">Pågående nyanläggningar, maskiner och inventarier </t>
  </si>
  <si>
    <t xml:space="preserve">Förskott för maskiner och inventarier </t>
  </si>
  <si>
    <t xml:space="preserve">Övriga materiella anläggningstillgångar </t>
  </si>
  <si>
    <t xml:space="preserve">Konst och liknande tillgångar </t>
  </si>
  <si>
    <t>Djur som klassificeras som anläggningstillgång</t>
  </si>
  <si>
    <t xml:space="preserve">Ackumulerade nedskrivningar på övriga materiella anläggningstillgångar </t>
  </si>
  <si>
    <t xml:space="preserve">Ackumulerade avskrivningar på övriga materiella anläggningstillgångar </t>
  </si>
  <si>
    <t xml:space="preserve">Andelar i koncernföretag </t>
  </si>
  <si>
    <t>Aktier i noterade svenska koncernföretag</t>
  </si>
  <si>
    <t>Aktier i onoterade svenska koncernföretag</t>
  </si>
  <si>
    <t>Aktier i noterade utländska koncernföretag</t>
  </si>
  <si>
    <t>Aktier i onoterade utländska koncernföretag</t>
  </si>
  <si>
    <t>Övriga andelar i koncernföretag</t>
  </si>
  <si>
    <t xml:space="preserve">Ackumulerade nedskrivningar av andelar i koncernföretag </t>
  </si>
  <si>
    <t xml:space="preserve">Långfristiga fordringar hos koncernföretag </t>
  </si>
  <si>
    <t xml:space="preserve">Långfristiga fordringar hos moderföretag </t>
  </si>
  <si>
    <t xml:space="preserve">Långfristiga fordringar hos dotterföretag </t>
  </si>
  <si>
    <t xml:space="preserve">Långfristiga fordringar hos andra koncernföretag </t>
  </si>
  <si>
    <t xml:space="preserve">Ackumulerade nedskrivningar av långfristiga fordringar hos koncernföretag </t>
  </si>
  <si>
    <t>Andelar i intresseföretag, gemensamt styrda företag och övriga företag som det finns ett ägarintresse i</t>
  </si>
  <si>
    <t>Andelar i intresseföretag</t>
  </si>
  <si>
    <t>Ackumulerade nedskrivningar av andelar i intresseföretag</t>
  </si>
  <si>
    <t>Andelar i gemensamt styrda företag</t>
  </si>
  <si>
    <t>Ackumulerade nedskrivningar av andelar i gemensamt styrda företag</t>
  </si>
  <si>
    <t>Andelar i övriga företag som det finns ett ägarintresse i</t>
  </si>
  <si>
    <t>Ackumulerade nedskrivningar av andelar i övriga företag som det finns ett ägarintresse i</t>
  </si>
  <si>
    <t>Ackumulerade nedskrivningar av andelar i intresseföretag, gemensamt styrda företag och övriga företag som det finns ett ägarintresse i</t>
  </si>
  <si>
    <t xml:space="preserve">Långfristiga fordringar hos intresseföretag, gemensamt styrda företag och övriga företag som det finns ett ägarintresse i </t>
  </si>
  <si>
    <t>Långfristiga fordringar hos intresseföretag</t>
  </si>
  <si>
    <t>Ackumulerade nedskrivningar av långfristiga fordringar hos intresseföretag</t>
  </si>
  <si>
    <t>Långfristiga fordringar hos gemensamt styrda företag</t>
  </si>
  <si>
    <t>Ackumulerade nedskrivningar av långfristiga fordringar hos gemensamt styrda företag</t>
  </si>
  <si>
    <t>Långfristiga fordringar hos övriga företag som det finns ett ägarintresse i</t>
  </si>
  <si>
    <t>Ackumulerade nedskrivningar av långfristiga fordringar hos övriga företag som det finns ett ägarintresse i</t>
  </si>
  <si>
    <t>Ackumulerade nedskrivningar av långfristiga fordringar hos intresseföretag, gemensamt styrda företag och övriga företag som det finns ett ägarintresse i</t>
  </si>
  <si>
    <t xml:space="preserve">Andelar och värdepapper i andra företag </t>
  </si>
  <si>
    <t xml:space="preserve">Andelar i börsnoterade företag </t>
  </si>
  <si>
    <t xml:space="preserve">Andra andelar </t>
  </si>
  <si>
    <t xml:space="preserve">Andelar i bostadsrättsföreningar </t>
  </si>
  <si>
    <t xml:space="preserve">Obligationer </t>
  </si>
  <si>
    <t>Andelar i ekonomiska föreningar, övriga företag</t>
  </si>
  <si>
    <t>Andelar i handelsbolag, andra företag</t>
  </si>
  <si>
    <t xml:space="preserve">Ackumulerade nedskrivningar av andra andelar och värdepapper </t>
  </si>
  <si>
    <t>Lån till delägare eller närstående enligt ABL, långfristig del</t>
  </si>
  <si>
    <t>Ackumulerade nedskrivningar av lån till delägare eller närstående enligt ABL, långfristig del</t>
  </si>
  <si>
    <t xml:space="preserve">Uppskjuten skattefordran </t>
  </si>
  <si>
    <t xml:space="preserve">Andra långfristiga fordringar </t>
  </si>
  <si>
    <t xml:space="preserve">Långfristiga reversfordringar </t>
  </si>
  <si>
    <t xml:space="preserve">Långfristiga fordringar hos anställda </t>
  </si>
  <si>
    <t xml:space="preserve">Lämnade depositioner, långfristiga </t>
  </si>
  <si>
    <t>Derivat</t>
  </si>
  <si>
    <t xml:space="preserve">Värde av kapitalförsäkring </t>
  </si>
  <si>
    <t xml:space="preserve">Förutbetalda leasingavgifter, långfristig del </t>
  </si>
  <si>
    <t xml:space="preserve">Långfristiga kontraktsfordringar </t>
  </si>
  <si>
    <t>Långfristiga kundfordringar</t>
  </si>
  <si>
    <t xml:space="preserve">Ackumulerade nedskrivningar av andra långfristiga fordringar </t>
  </si>
  <si>
    <t xml:space="preserve">Lager av råvaror </t>
  </si>
  <si>
    <t xml:space="preserve">Förändring av lager av råvaror </t>
  </si>
  <si>
    <t xml:space="preserve">Lager av tillsatsmaterial och förnödenheter </t>
  </si>
  <si>
    <t xml:space="preserve">Förändring av lager av tillsatsmaterial och förnödenheter </t>
  </si>
  <si>
    <t xml:space="preserve">Lager av halvfabrikat </t>
  </si>
  <si>
    <t xml:space="preserve">Lager av köpta halvfabrikat </t>
  </si>
  <si>
    <t xml:space="preserve">Lager av egentillverkade halvfabrikat </t>
  </si>
  <si>
    <t>Förändring av lager av köpta halvfabrikat</t>
  </si>
  <si>
    <t xml:space="preserve">Förändring av lager av egentillverkade halvfabrikat </t>
  </si>
  <si>
    <t xml:space="preserve">Produkter i arbete </t>
  </si>
  <si>
    <t xml:space="preserve">Förändring av produkter i arbete </t>
  </si>
  <si>
    <t xml:space="preserve">Lager av färdiga varor </t>
  </si>
  <si>
    <t xml:space="preserve">Förändring av lager av färdiga varor </t>
  </si>
  <si>
    <t xml:space="preserve">Lager av handelsvaror </t>
  </si>
  <si>
    <t>Lager av varor VMB</t>
  </si>
  <si>
    <t>Nedskrivning av varor VMB</t>
  </si>
  <si>
    <t>Lager av varor VMB förenklad</t>
  </si>
  <si>
    <t xml:space="preserve">Förändring av lager av handelsvaror </t>
  </si>
  <si>
    <t xml:space="preserve">Pågående arbeten </t>
  </si>
  <si>
    <t xml:space="preserve">Pågående arbeten, nedlagda kostnader </t>
  </si>
  <si>
    <t xml:space="preserve">Pågående arbeten, fakturering </t>
  </si>
  <si>
    <t xml:space="preserve">Förändring av pågående arbeten </t>
  </si>
  <si>
    <t xml:space="preserve">Förskott för varor och tjänster </t>
  </si>
  <si>
    <t xml:space="preserve">Remburser </t>
  </si>
  <si>
    <t xml:space="preserve">Övriga förskott till leverantörer </t>
  </si>
  <si>
    <t>Övriga lagertillgångar</t>
  </si>
  <si>
    <t>Lager av värdepapper</t>
  </si>
  <si>
    <t>Lager av fastigheter</t>
  </si>
  <si>
    <t>Djur som klassificeras som omsättningstillgång</t>
  </si>
  <si>
    <t xml:space="preserve">Kundfordringar </t>
  </si>
  <si>
    <t>Kundfordringar – delad faktura</t>
  </si>
  <si>
    <t xml:space="preserve">Belånade kundfordringar (factoring) </t>
  </si>
  <si>
    <t xml:space="preserve">Osäkra kundfordringar </t>
  </si>
  <si>
    <t xml:space="preserve">Tvistiga kundfordringar </t>
  </si>
  <si>
    <t xml:space="preserve">Ej reskontraförda kundfordringar </t>
  </si>
  <si>
    <t xml:space="preserve">Nedskrivning av kundfordringar </t>
  </si>
  <si>
    <t xml:space="preserve">Växelfordringar </t>
  </si>
  <si>
    <t xml:space="preserve">Osäkra växelfordringar </t>
  </si>
  <si>
    <t xml:space="preserve">Nedskrivning av växelfordringar </t>
  </si>
  <si>
    <t xml:space="preserve">Kontraktsfordringar </t>
  </si>
  <si>
    <t xml:space="preserve">Belånade kontraktsfordringar </t>
  </si>
  <si>
    <t xml:space="preserve">Osäkra kontraktsfordringar </t>
  </si>
  <si>
    <t xml:space="preserve">Tvistiga kontraktsfordringar </t>
  </si>
  <si>
    <t xml:space="preserve">Nedskrivning av kontraktsfordringar </t>
  </si>
  <si>
    <t xml:space="preserve">Konsignationsfordringar </t>
  </si>
  <si>
    <t xml:space="preserve">Kundfordringar hos koncernföretag </t>
  </si>
  <si>
    <t xml:space="preserve">Kundfordringar hos moderföretag </t>
  </si>
  <si>
    <t xml:space="preserve">Kundfordringar hos dotterföretag </t>
  </si>
  <si>
    <t xml:space="preserve">Kundfordringar hos andra koncernföretag </t>
  </si>
  <si>
    <t xml:space="preserve">Osäkra kundfordringar hos koncernföretag </t>
  </si>
  <si>
    <t xml:space="preserve">Ej reskontraförda kundfordringar hos koncernföretag </t>
  </si>
  <si>
    <t xml:space="preserve">Nedskrivning av kundfordringar hos koncernföretag </t>
  </si>
  <si>
    <t>Kundfordringar hos intresseföretag, gemensamt styrda företag och övriga företag som det finns ett ägarintresse i</t>
  </si>
  <si>
    <t>Kundfordringar hos intresseföretag</t>
  </si>
  <si>
    <t>Kundfordringar hos gemensamt styrda företag</t>
  </si>
  <si>
    <t>Kundfordringar hos övriga företag som det finns ett ägarintresse i</t>
  </si>
  <si>
    <t xml:space="preserve">Fordringar för kontokort och kuponger </t>
  </si>
  <si>
    <t xml:space="preserve">Kortfristiga fordringar hos anställda </t>
  </si>
  <si>
    <t xml:space="preserve">Reseförskott </t>
  </si>
  <si>
    <t xml:space="preserve">Kassaförskott </t>
  </si>
  <si>
    <t xml:space="preserve">Övriga förskott </t>
  </si>
  <si>
    <t xml:space="preserve">Tillfälliga lån till anställda </t>
  </si>
  <si>
    <t xml:space="preserve">Övriga fordringar hos anställda </t>
  </si>
  <si>
    <t xml:space="preserve">Upparbetad men ej fakturerad intäkt </t>
  </si>
  <si>
    <t xml:space="preserve">Avräkning för skatter och avgifter (skattekonto) </t>
  </si>
  <si>
    <t xml:space="preserve">Skattefordringar </t>
  </si>
  <si>
    <t xml:space="preserve">Momsfordran </t>
  </si>
  <si>
    <t xml:space="preserve">Kortfristiga fordringar hos koncernföretag </t>
  </si>
  <si>
    <t xml:space="preserve">Kortfristiga fordringar hos moderföretag </t>
  </si>
  <si>
    <t xml:space="preserve">Kortfristiga fordringar hos dotterföretag </t>
  </si>
  <si>
    <t xml:space="preserve">Kortfristiga fordringar hos andra koncernföretag </t>
  </si>
  <si>
    <t>Kortfristiga fordringar hos intresseföretag, gemensamt styrda företag och övriga företag som det finns ett ägarintresse i</t>
  </si>
  <si>
    <t>Kortfristiga fordringar hos intresseföretag</t>
  </si>
  <si>
    <t>Kortfristiga fordringar hos gemensamt styrda företag</t>
  </si>
  <si>
    <t>Kortfristiga fordringar hos övriga företag som det finns ett ägarintresse i</t>
  </si>
  <si>
    <t xml:space="preserve">Andra kortfristiga fordringar </t>
  </si>
  <si>
    <t xml:space="preserve">Utlägg för kunder </t>
  </si>
  <si>
    <t xml:space="preserve">Kortfristiga lånefordringar </t>
  </si>
  <si>
    <t xml:space="preserve">Kortfristiga fordringar hos leverantörer </t>
  </si>
  <si>
    <t>Kortfristiga fordringar hos delägare eller närstående enligt ABL</t>
  </si>
  <si>
    <t xml:space="preserve">Kortfristig del av långfristiga fordringar </t>
  </si>
  <si>
    <t>Fordran arbetsmarknadsförsäkringar</t>
  </si>
  <si>
    <t xml:space="preserve">Övriga kortfristiga fordringar </t>
  </si>
  <si>
    <t>Fordringar för tecknat men ej inbetalt aktiekapital</t>
  </si>
  <si>
    <t xml:space="preserve">Förutbetalda hyreskostnader </t>
  </si>
  <si>
    <t xml:space="preserve">Förutbetalda leasingavgifter, kortfristig del </t>
  </si>
  <si>
    <t xml:space="preserve">Förutbetalda försäkringspremier </t>
  </si>
  <si>
    <t xml:space="preserve">Förutbetalda räntekostnader </t>
  </si>
  <si>
    <t xml:space="preserve">Upplupna hyresintäkter </t>
  </si>
  <si>
    <t xml:space="preserve">Upplupna ränteintäkter </t>
  </si>
  <si>
    <t xml:space="preserve">Tillgångar av kostnadsnatur </t>
  </si>
  <si>
    <t xml:space="preserve">Upplupna avtalsintäkter </t>
  </si>
  <si>
    <t xml:space="preserve">Övriga förutbetalda kostnader och upplupna intäkter </t>
  </si>
  <si>
    <t xml:space="preserve">Konvertibla skuldebrev </t>
  </si>
  <si>
    <t>Nedskrivning av andelar i koncernföretag</t>
  </si>
  <si>
    <t xml:space="preserve">Andra kortfristiga placeringar </t>
  </si>
  <si>
    <t xml:space="preserve">Andelar i övriga företag </t>
  </si>
  <si>
    <t xml:space="preserve">Nedskrivning av kortfristiga placeringar </t>
  </si>
  <si>
    <t xml:space="preserve">Kassa </t>
  </si>
  <si>
    <t xml:space="preserve">Huvudkassa </t>
  </si>
  <si>
    <t xml:space="preserve">Kassa 2 </t>
  </si>
  <si>
    <t xml:space="preserve">Kassa 3 </t>
  </si>
  <si>
    <t xml:space="preserve">PlusGiro </t>
  </si>
  <si>
    <t>Företagskonto/checkkonto/affärskonto</t>
  </si>
  <si>
    <t>Övriga bankkonton</t>
  </si>
  <si>
    <t xml:space="preserve">Bankcertifikat </t>
  </si>
  <si>
    <t xml:space="preserve">Koncernkonto moderföretag </t>
  </si>
  <si>
    <t xml:space="preserve">Särskilda bankkonton </t>
  </si>
  <si>
    <t xml:space="preserve">Upphovsmannakonto </t>
  </si>
  <si>
    <t xml:space="preserve">Skogskonto </t>
  </si>
  <si>
    <t xml:space="preserve">Spärrade bankmedel </t>
  </si>
  <si>
    <t xml:space="preserve">Övriga särskilda bankkonton </t>
  </si>
  <si>
    <t xml:space="preserve">Valutakonton </t>
  </si>
  <si>
    <t>Redovisningsmedel</t>
  </si>
  <si>
    <t>Eget kapital för enskild näringsidkare och delägare 1 i handels- och kommanditbolag</t>
  </si>
  <si>
    <t xml:space="preserve">Eget kapital, delägare 1 </t>
  </si>
  <si>
    <t xml:space="preserve">Egna varuuttag </t>
  </si>
  <si>
    <t xml:space="preserve">Övriga egna uttag </t>
  </si>
  <si>
    <t xml:space="preserve">Årets kapitaltillskott </t>
  </si>
  <si>
    <t xml:space="preserve">Övriga egna insättningar </t>
  </si>
  <si>
    <t xml:space="preserve">Årets resultat, delägare 1 </t>
  </si>
  <si>
    <t>Eget kapital för delägare 2–4 i handels- och kommanditbolag</t>
  </si>
  <si>
    <t>Eget kapital, delägare 2</t>
  </si>
  <si>
    <t>Eget kapital, delägare 3</t>
  </si>
  <si>
    <t>Eget kapital, delägare 4</t>
  </si>
  <si>
    <t>Expansionsfond för enskild näringsidkare</t>
  </si>
  <si>
    <t xml:space="preserve">Avsättning till expansionsfond </t>
  </si>
  <si>
    <t>Eget kapital i ideella föreningar och stiftelser</t>
  </si>
  <si>
    <t xml:space="preserve">Eget kapital i ideella föreningar, stiftelser och registrerade trossamfund </t>
  </si>
  <si>
    <t xml:space="preserve">Eget kapital/stiftelsekapital/grundkapital </t>
  </si>
  <si>
    <t xml:space="preserve">Förändring i fond för verkligt värde </t>
  </si>
  <si>
    <t xml:space="preserve">Värdesäkringsfond </t>
  </si>
  <si>
    <t xml:space="preserve">Balanserad vinst eller förlust/balanserat kapital </t>
  </si>
  <si>
    <t xml:space="preserve">Vinst eller förlust från föregående år </t>
  </si>
  <si>
    <t xml:space="preserve">Årets resultat </t>
  </si>
  <si>
    <t xml:space="preserve">Ändamålsbestämda medel </t>
  </si>
  <si>
    <t xml:space="preserve">Ändamål 1 </t>
  </si>
  <si>
    <t xml:space="preserve">Ändamål 2 </t>
  </si>
  <si>
    <t>Eget kapital i aktiebolag och ekonomiska föreningar</t>
  </si>
  <si>
    <t xml:space="preserve">Bundet eget kapital </t>
  </si>
  <si>
    <t xml:space="preserve">Aktiekapital </t>
  </si>
  <si>
    <t xml:space="preserve">Ej registrerat aktiekapital </t>
  </si>
  <si>
    <t>Medlemsinsatser</t>
  </si>
  <si>
    <t>Förlagsinsatser</t>
  </si>
  <si>
    <t xml:space="preserve">Uppskrivningsfond </t>
  </si>
  <si>
    <t xml:space="preserve">Reservfond </t>
  </si>
  <si>
    <t xml:space="preserve">Insatsemission </t>
  </si>
  <si>
    <t xml:space="preserve">Fond för yttre underhåll </t>
  </si>
  <si>
    <t>Fond för utvecklingsutgifter</t>
  </si>
  <si>
    <t xml:space="preserve">Fritt eget kapital </t>
  </si>
  <si>
    <t xml:space="preserve">Balanserad vinst eller förlust </t>
  </si>
  <si>
    <t xml:space="preserve">Mottagna/lämnade koncernbidrag </t>
  </si>
  <si>
    <t xml:space="preserve">Erhållna aktieägartillskott </t>
  </si>
  <si>
    <t xml:space="preserve">Egna aktier </t>
  </si>
  <si>
    <t xml:space="preserve">Fusionsresultat </t>
  </si>
  <si>
    <t xml:space="preserve">Fond för verkligt värde </t>
  </si>
  <si>
    <t xml:space="preserve">Överkursfond </t>
  </si>
  <si>
    <t>Periodiseringsfonder för juridiska personer och enskild näringsidkare</t>
  </si>
  <si>
    <t xml:space="preserve">Periodiseringsfonder </t>
  </si>
  <si>
    <t xml:space="preserve">Periodiseringsfond vid 2010 års taxering </t>
  </si>
  <si>
    <t xml:space="preserve">Periodiseringsfond vid 2011 års taxering </t>
  </si>
  <si>
    <t xml:space="preserve">Periodiseringsfond vid 2012 års taxering </t>
  </si>
  <si>
    <t xml:space="preserve">Periodiseringsfond vid 2013 års taxering </t>
  </si>
  <si>
    <t>Periodiseringsfond 2013</t>
  </si>
  <si>
    <t>Periodiseringsfond 2014</t>
  </si>
  <si>
    <t>Periodiseringsfond 2015</t>
  </si>
  <si>
    <t>Periodiseringsfond 2016</t>
  </si>
  <si>
    <t>Periodiseringsfond 2017</t>
  </si>
  <si>
    <t xml:space="preserve">Periodiseringsfond 2018  </t>
  </si>
  <si>
    <t xml:space="preserve">Periodiseringsfond 2019 </t>
  </si>
  <si>
    <t>Periodiseringsfond 2020 – nr 2</t>
  </si>
  <si>
    <t>Periodiseringsfond 2021 – nr 2</t>
  </si>
  <si>
    <t>Periodiseringsfond 2022 – nr 2</t>
  </si>
  <si>
    <t>Periodiseringsfond 2023 – nr 2</t>
  </si>
  <si>
    <t>Periodiseringsfond 2024 – nr 2</t>
  </si>
  <si>
    <t>Periodiseringsfond 2015 – nr 2</t>
  </si>
  <si>
    <t>Periodiseringsfond 2016 – nr 2</t>
  </si>
  <si>
    <t>Periodiseringsfond 2017 – nr 2</t>
  </si>
  <si>
    <t>Periodiseringsfond 2018 – nr 2</t>
  </si>
  <si>
    <t>Periodiseringsfond 2019 – nr 2</t>
  </si>
  <si>
    <t>Övriga obeskattade reserver</t>
  </si>
  <si>
    <t xml:space="preserve">Ackumulerade överavskrivningar </t>
  </si>
  <si>
    <t xml:space="preserve">Ackumulerade överavskrivningar på immateriella anläggningstillgångar </t>
  </si>
  <si>
    <t xml:space="preserve">Ackumulerade överavskrivningar på byggnader och markanläggningar </t>
  </si>
  <si>
    <t xml:space="preserve">Ackumulerade överavskrivningar på maskiner och inventarier </t>
  </si>
  <si>
    <t xml:space="preserve">Ersättningsfond </t>
  </si>
  <si>
    <t xml:space="preserve">Ersättningsfond maskiner och inventarier </t>
  </si>
  <si>
    <t xml:space="preserve">Ersättningsfond byggnader och markanläggningar </t>
  </si>
  <si>
    <t xml:space="preserve">Ersättningsfond mark </t>
  </si>
  <si>
    <t xml:space="preserve">Ersättningsfond för djurlager i jordbruk och renskötsel </t>
  </si>
  <si>
    <t xml:space="preserve">Obeskattade intäkter </t>
  </si>
  <si>
    <t xml:space="preserve">Obeskattade upphovsmannaintäkter </t>
  </si>
  <si>
    <t xml:space="preserve">Obeskattade skogsintäkter </t>
  </si>
  <si>
    <t xml:space="preserve">Övriga obeskattade reserver </t>
  </si>
  <si>
    <t xml:space="preserve">Lagerreserv </t>
  </si>
  <si>
    <t>Avsättningar för pensioner enligt tryggandelagen</t>
  </si>
  <si>
    <t xml:space="preserve">Avsättningar för garantier </t>
  </si>
  <si>
    <t>Övriga avsättningar för pensioner och liknande förpliktelser</t>
  </si>
  <si>
    <t>Avsättningar för uppskjutna skatter</t>
  </si>
  <si>
    <t xml:space="preserve">Övriga avsättningar för skatter </t>
  </si>
  <si>
    <t xml:space="preserve">Avsättningar för tvistiga skatter </t>
  </si>
  <si>
    <t>Avsättningar särskild löneskatt, deklarationspost</t>
  </si>
  <si>
    <t xml:space="preserve">Övriga avsättningar </t>
  </si>
  <si>
    <t xml:space="preserve">Obligations- och förlagslån </t>
  </si>
  <si>
    <t xml:space="preserve">Konvertibla lån och liknande </t>
  </si>
  <si>
    <t>Konvertibla lån</t>
  </si>
  <si>
    <t>Lån förenade med optionsrätt</t>
  </si>
  <si>
    <t xml:space="preserve">Vinstandelslån </t>
  </si>
  <si>
    <t xml:space="preserve">Kapitalandelslån </t>
  </si>
  <si>
    <t xml:space="preserve">Checkräkningskredit </t>
  </si>
  <si>
    <t xml:space="preserve">Alternativ 1 </t>
  </si>
  <si>
    <t xml:space="preserve">Checkräkningskredit 1 </t>
  </si>
  <si>
    <t xml:space="preserve">Checkräkningskredit 2 </t>
  </si>
  <si>
    <t xml:space="preserve">Alternativ 2 </t>
  </si>
  <si>
    <t xml:space="preserve">Utnyttjad checkräkningskredit 1 </t>
  </si>
  <si>
    <t xml:space="preserve">Utnyttjad checkräkningskredit 2 </t>
  </si>
  <si>
    <t xml:space="preserve">Beviljad checkräkningskredit 1 </t>
  </si>
  <si>
    <t xml:space="preserve">Beviljad checkräkningskredit 2 </t>
  </si>
  <si>
    <t xml:space="preserve">Byggnadskreditiv </t>
  </si>
  <si>
    <t xml:space="preserve">Andra långfristiga skulder till kreditinstitut </t>
  </si>
  <si>
    <t xml:space="preserve">Fastighetslån, långfristig del </t>
  </si>
  <si>
    <t xml:space="preserve">Långfristiga lån i utländsk valuta från kreditinstitut </t>
  </si>
  <si>
    <t xml:space="preserve">Övriga långfristiga lån från kreditinstitut </t>
  </si>
  <si>
    <t xml:space="preserve">Långfristiga skulder till koncernföretag </t>
  </si>
  <si>
    <t xml:space="preserve">Långfristiga skulder till moderföretag </t>
  </si>
  <si>
    <t xml:space="preserve">Långfristiga skulder till dotterföretag </t>
  </si>
  <si>
    <t xml:space="preserve">Långfristiga skulder till andra koncernföretag </t>
  </si>
  <si>
    <t>Långfristiga skulder till intresseföretag, gemensamt styrda företag och övriga företag som det finns ett ägarintresse i</t>
  </si>
  <si>
    <t>Långfristiga skulder till intresseföretag</t>
  </si>
  <si>
    <t>Långfristiga skulder till gemensamt styrda företag</t>
  </si>
  <si>
    <t>Långfristiga skulder till övriga företag som det finns ett ägarintresse i</t>
  </si>
  <si>
    <t xml:space="preserve">Övriga långfristiga skulder </t>
  </si>
  <si>
    <t xml:space="preserve">Avbetalningskontrakt, långfristig del </t>
  </si>
  <si>
    <t xml:space="preserve">Villkorliga långfristiga skulder </t>
  </si>
  <si>
    <t xml:space="preserve">Lån från närstående personer, långfristig del </t>
  </si>
  <si>
    <t xml:space="preserve">Långfristiga leverantörskrediter </t>
  </si>
  <si>
    <t xml:space="preserve">Andra långfristiga lån i utländsk valuta </t>
  </si>
  <si>
    <t xml:space="preserve">Mottagna depositioner, långfristiga </t>
  </si>
  <si>
    <t xml:space="preserve">Andra kortfristiga låneskulder till kreditinstitut </t>
  </si>
  <si>
    <t xml:space="preserve">Kortfristiga lån från kreditinstitut </t>
  </si>
  <si>
    <t xml:space="preserve">Kortfristig del av långfristiga skulder till kreditinstitut </t>
  </si>
  <si>
    <t xml:space="preserve">Övriga kortfristiga skulder till kreditinstitut </t>
  </si>
  <si>
    <t xml:space="preserve">Förskott från kunder </t>
  </si>
  <si>
    <t xml:space="preserve">Ej inlösta presentkort </t>
  </si>
  <si>
    <t xml:space="preserve">Övriga förskott från kunder </t>
  </si>
  <si>
    <t xml:space="preserve">Beräknad förändring av pågående arbeten </t>
  </si>
  <si>
    <t xml:space="preserve">Leverantörsskulder </t>
  </si>
  <si>
    <t xml:space="preserve">Konsignationsskulder </t>
  </si>
  <si>
    <t xml:space="preserve">Tvistiga leverantörsskulder </t>
  </si>
  <si>
    <t xml:space="preserve">Ej reskontraförda leverantörsskulder </t>
  </si>
  <si>
    <t>Fakturerad men ej upparbetad intäkt</t>
  </si>
  <si>
    <t xml:space="preserve">Leverantörsskulder till koncernföretag </t>
  </si>
  <si>
    <t xml:space="preserve">Leverantörsskulder till moderföretag </t>
  </si>
  <si>
    <t xml:space="preserve">Leverantörsskulder till dotterföretag </t>
  </si>
  <si>
    <t xml:space="preserve">Leverantörsskulder till andra koncernföretag </t>
  </si>
  <si>
    <t xml:space="preserve">Leverantörsskulder till intresseföretag, gemensamt styrda företag och övriga företag som det finns ett ägarintresse i </t>
  </si>
  <si>
    <t>Leverantörsskulder till intresseföretag</t>
  </si>
  <si>
    <t>Leverantörsskulder till gemensamt styrda företag</t>
  </si>
  <si>
    <t>Leverantörsskulder till övriga företag som det finns ett ägarintresse i</t>
  </si>
  <si>
    <t>Checkräkningskredit, kortfristig</t>
  </si>
  <si>
    <t xml:space="preserve">Övriga kortfristiga skulder till kreditinstitut, kunder och leverantörer </t>
  </si>
  <si>
    <t>Avräkning spelarrangörer</t>
  </si>
  <si>
    <t>Växelskulder</t>
  </si>
  <si>
    <t xml:space="preserve">Andra övriga kortfristiga skulder </t>
  </si>
  <si>
    <t xml:space="preserve">Skatteskulder </t>
  </si>
  <si>
    <t xml:space="preserve">Beräknad inkomstskatt </t>
  </si>
  <si>
    <t xml:space="preserve">Beräknad fastighetsskatt/fastighetsavgift </t>
  </si>
  <si>
    <t xml:space="preserve">Beräknad särskild löneskatt på pensionskostnader </t>
  </si>
  <si>
    <t xml:space="preserve">Beräknad avkastningsskatt </t>
  </si>
  <si>
    <t xml:space="preserve">Moms </t>
  </si>
  <si>
    <t xml:space="preserve">Beräknad utländsk skatt </t>
  </si>
  <si>
    <t xml:space="preserve">Betald F-skatt </t>
  </si>
  <si>
    <t xml:space="preserve">Utgående moms, 25 % </t>
  </si>
  <si>
    <t xml:space="preserve">Utgående moms på försäljning inom Sverige, 25 % </t>
  </si>
  <si>
    <t xml:space="preserve">Utgående moms på egna uttag, 25 % </t>
  </si>
  <si>
    <t xml:space="preserve">Utgående moms för uthyrning, 25 % </t>
  </si>
  <si>
    <t>Utgående moms omvänd skattskyldighet, 25 %</t>
  </si>
  <si>
    <t>Utgående moms import av varor, 25 %</t>
  </si>
  <si>
    <t xml:space="preserve">Utgående moms VMB 25 % </t>
  </si>
  <si>
    <t xml:space="preserve">Vilande utgående moms, 25 % </t>
  </si>
  <si>
    <t xml:space="preserve">Utgående moms, 12 % </t>
  </si>
  <si>
    <t xml:space="preserve">Utgående moms på försäljning inom Sverige, 12 % </t>
  </si>
  <si>
    <t xml:space="preserve">Utgående moms på egna uttag, 12 % </t>
  </si>
  <si>
    <t xml:space="preserve">Utgående moms för uthyrning, 12 % </t>
  </si>
  <si>
    <t>Utgående moms omvänd skattskyldighet, 12 %</t>
  </si>
  <si>
    <t>Utgående moms import av varor, 12 %</t>
  </si>
  <si>
    <t xml:space="preserve">Utgående moms VMB 12 % </t>
  </si>
  <si>
    <t xml:space="preserve">Vilande utgående moms, 12 % </t>
  </si>
  <si>
    <t xml:space="preserve">Utgående moms, 6 % </t>
  </si>
  <si>
    <t xml:space="preserve">Utgående moms på försäljning inom Sverige, 6 % </t>
  </si>
  <si>
    <t xml:space="preserve">Utgående moms på egna uttag, 6 % </t>
  </si>
  <si>
    <t xml:space="preserve">Utgående moms för uthyrning, 6 % </t>
  </si>
  <si>
    <t>Utgående moms omvänd skattskyldighet, 6 %</t>
  </si>
  <si>
    <t>Utgående moms import av varor, 6 %</t>
  </si>
  <si>
    <t xml:space="preserve">Utgående moms VMB 6 % </t>
  </si>
  <si>
    <t xml:space="preserve">Vilande utgående moms, 6 % </t>
  </si>
  <si>
    <t xml:space="preserve">Ingående moms </t>
  </si>
  <si>
    <t xml:space="preserve">Debiterad ingående moms </t>
  </si>
  <si>
    <t xml:space="preserve">Debiterad ingående moms i anslutning till frivillig skattskyldighet </t>
  </si>
  <si>
    <t xml:space="preserve">Beräknad ingående moms på förvärv från utlandet </t>
  </si>
  <si>
    <t xml:space="preserve">Ingående moms på uthyrning </t>
  </si>
  <si>
    <t xml:space="preserve">Ingående moms omvänd skattskyldighet varor och tjänster i Sverige </t>
  </si>
  <si>
    <t xml:space="preserve">Vilande ingående moms </t>
  </si>
  <si>
    <t xml:space="preserve">Ingående moms, blandad verksamhet </t>
  </si>
  <si>
    <t xml:space="preserve">Redovisningskonto för moms </t>
  </si>
  <si>
    <t xml:space="preserve">Särskilda punktskatter </t>
  </si>
  <si>
    <t xml:space="preserve">Reklamskatt </t>
  </si>
  <si>
    <t xml:space="preserve">Övriga punktskatter </t>
  </si>
  <si>
    <t xml:space="preserve">Personalskatt </t>
  </si>
  <si>
    <t>Lagstadgade sociala avgifter och särskild löneskatt</t>
  </si>
  <si>
    <t xml:space="preserve">Avräkning lagstadgade sociala avgifter </t>
  </si>
  <si>
    <t xml:space="preserve">Avräkning särskild löneskatt </t>
  </si>
  <si>
    <t xml:space="preserve">Avtalade sociala avgifter </t>
  </si>
  <si>
    <t xml:space="preserve">Utmätning i lön m.m. </t>
  </si>
  <si>
    <t xml:space="preserve">Semestermedel </t>
  </si>
  <si>
    <t xml:space="preserve">Avräkning semesterlöner </t>
  </si>
  <si>
    <t xml:space="preserve">Semesterlönekassa </t>
  </si>
  <si>
    <t xml:space="preserve">Övriga löneavdrag </t>
  </si>
  <si>
    <t xml:space="preserve">Personalens intressekonto </t>
  </si>
  <si>
    <t xml:space="preserve">Lönsparande </t>
  </si>
  <si>
    <t xml:space="preserve">Gruppförsäkringspremier </t>
  </si>
  <si>
    <t xml:space="preserve">Fackföreningsavgifter </t>
  </si>
  <si>
    <t xml:space="preserve">Mätnings- och granskningsarvoden </t>
  </si>
  <si>
    <t xml:space="preserve">Avräkning för factoring och belånade kontraktsfordringar </t>
  </si>
  <si>
    <t>Avräkning för factoring</t>
  </si>
  <si>
    <t>Avräkning för belånade kontraktsfordringar</t>
  </si>
  <si>
    <t xml:space="preserve">Kortfristiga skulder till anställda </t>
  </si>
  <si>
    <t xml:space="preserve">Löneskulder </t>
  </si>
  <si>
    <t xml:space="preserve">Reseräkningar </t>
  </si>
  <si>
    <t xml:space="preserve">Tantiem, gratifikationer </t>
  </si>
  <si>
    <t xml:space="preserve">Övriga kortfristiga skulder till anställda </t>
  </si>
  <si>
    <t xml:space="preserve">Avräkning för annans räkning </t>
  </si>
  <si>
    <t xml:space="preserve">Kortfristiga låneskulder </t>
  </si>
  <si>
    <t xml:space="preserve">Kortfristig del av långfristiga skulder </t>
  </si>
  <si>
    <t xml:space="preserve">Övriga kortfristiga låneskulder </t>
  </si>
  <si>
    <t>Avräkning för skatter och avgifter (skattekonto)</t>
  </si>
  <si>
    <t xml:space="preserve">Kortfristiga skulder till koncernföretag </t>
  </si>
  <si>
    <t xml:space="preserve">Kortfristiga skulder till moderföretag </t>
  </si>
  <si>
    <t xml:space="preserve">Kortfristiga skulder till dotterföretag </t>
  </si>
  <si>
    <t xml:space="preserve">Kortfristiga skulder till andra koncernföretag </t>
  </si>
  <si>
    <t>Kortfristiga skulder till intresseföretag, gemensamt styrda företag och övriga företag som det finns ett ägarintresse i</t>
  </si>
  <si>
    <t>Kortfristiga skulder till intresseföretag</t>
  </si>
  <si>
    <t>Kortfristiga skulder till gemensamt styrda företag</t>
  </si>
  <si>
    <t>Kortfristiga skulder till övriga företag som det finns ett ägarintresse i</t>
  </si>
  <si>
    <t xml:space="preserve">Skuld erhållna bidrag </t>
  </si>
  <si>
    <t xml:space="preserve">Övriga kortfristiga skulder </t>
  </si>
  <si>
    <t xml:space="preserve">Skulder under indrivning </t>
  </si>
  <si>
    <t>Inre reparationsfond/underhållsfond</t>
  </si>
  <si>
    <t xml:space="preserve">Skulder till närstående personer, kortfristig del </t>
  </si>
  <si>
    <t xml:space="preserve">Derivat (kortfristiga skulder) </t>
  </si>
  <si>
    <t xml:space="preserve">Mottagna depositioner, kortfristiga </t>
  </si>
  <si>
    <t xml:space="preserve">Outtagen vinstutdelning </t>
  </si>
  <si>
    <t xml:space="preserve">Upplupna löner </t>
  </si>
  <si>
    <t xml:space="preserve">Ackordsöverskott </t>
  </si>
  <si>
    <t xml:space="preserve">Övriga upplupna löner </t>
  </si>
  <si>
    <t xml:space="preserve">Upplupna semesterlöner </t>
  </si>
  <si>
    <t xml:space="preserve">Upplupna pensionskostnader </t>
  </si>
  <si>
    <t xml:space="preserve">Upplupna pensionsutbetalningar </t>
  </si>
  <si>
    <t xml:space="preserve">Upplupna lagstadgade sociala och andra avgifter </t>
  </si>
  <si>
    <t xml:space="preserve">Beräknade upplupna lagstadgade sociala avgifter </t>
  </si>
  <si>
    <t xml:space="preserve">Beräknad upplupen särskild löneskatt </t>
  </si>
  <si>
    <t>Beräknad upplupen särskild löneskatt på pensionskostnader, deklarationspost</t>
  </si>
  <si>
    <t xml:space="preserve">Beräknad upplupen avkastningsskatt på pensionskostnader </t>
  </si>
  <si>
    <t xml:space="preserve">Upplupna avtalade sociala avgifter </t>
  </si>
  <si>
    <t xml:space="preserve"> Upplupna avtalade arbetsmarknadsförsäkringar</t>
  </si>
  <si>
    <t>Upplupna avtalade pensionsförsäkringsavgifter, deklarationspost</t>
  </si>
  <si>
    <t xml:space="preserve">Upplupna räntekostnader </t>
  </si>
  <si>
    <t xml:space="preserve">Förutbetalda intäkter </t>
  </si>
  <si>
    <t xml:space="preserve">Förutbetalda hyresintäkter </t>
  </si>
  <si>
    <t xml:space="preserve">Förutbetalda medlemsavgifter </t>
  </si>
  <si>
    <t xml:space="preserve">Övriga förutbetalda intäkter </t>
  </si>
  <si>
    <t xml:space="preserve">Upplupna avtalskostnader </t>
  </si>
  <si>
    <t xml:space="preserve">Övriga upplupna kostnader och förutbetalda intäkter </t>
  </si>
  <si>
    <t xml:space="preserve">Beräknat arvode för bokslut </t>
  </si>
  <si>
    <t xml:space="preserve">Beräknat arvode för revision </t>
  </si>
  <si>
    <t>Ospecificerad skuld till leverantörer</t>
  </si>
  <si>
    <t>OBS-konto</t>
  </si>
  <si>
    <t>Försäljning inom Sverige</t>
  </si>
  <si>
    <t>Försäljning inom Sverige, 25 % moms</t>
  </si>
  <si>
    <t>Försäljning inom Sverige, 12 % moms</t>
  </si>
  <si>
    <t>Försäljning inom Sverige, 6 % moms</t>
  </si>
  <si>
    <t>Försäljning inom Sverige, momsfri</t>
  </si>
  <si>
    <t>Försäljning av varor utanför Sverige</t>
  </si>
  <si>
    <t>Försäljning varor till land utanför EU</t>
  </si>
  <si>
    <t>Försäljning varor till annat EU-land, momspliktig</t>
  </si>
  <si>
    <t>Försäljning varor till annat EU-land, momsfri</t>
  </si>
  <si>
    <t>Försäljning VMB och omvänd moms</t>
  </si>
  <si>
    <t>Försäljning positiv VMB 25 %</t>
  </si>
  <si>
    <t>Försäljning negativ VMB 25 %</t>
  </si>
  <si>
    <t>Försäljning inom byggsektorn, omvänd skattskyldighet moms</t>
  </si>
  <si>
    <t>Försäljning av tjänster utanför Sverige</t>
  </si>
  <si>
    <t>Försäljning tjänster till land utanför EU</t>
  </si>
  <si>
    <t>Försäljning tjänster till annat EU-land</t>
  </si>
  <si>
    <t>Försäljning, egna uttag</t>
  </si>
  <si>
    <t>Egna uttag momspliktiga, 25 %</t>
  </si>
  <si>
    <t>Egna uttag momspliktiga, 12 %</t>
  </si>
  <si>
    <t>Egna uttag momspliktiga, 6 %</t>
  </si>
  <si>
    <t>Egna uttag, momsfria</t>
  </si>
  <si>
    <t xml:space="preserve">Fakturerade kostnader (gruppkonto) </t>
  </si>
  <si>
    <t xml:space="preserve">Fakturerat emballage </t>
  </si>
  <si>
    <t xml:space="preserve">Returnerat emballage </t>
  </si>
  <si>
    <t xml:space="preserve">Fakturerade frakter </t>
  </si>
  <si>
    <t>Fakturerade frakter, EU-land</t>
  </si>
  <si>
    <t>Fakturerade frakter, export</t>
  </si>
  <si>
    <t xml:space="preserve">Fakturerade tull- och speditionskostnader m.m. </t>
  </si>
  <si>
    <t xml:space="preserve">Faktureringsavgifter </t>
  </si>
  <si>
    <t>Faktureringsavgifter, EU-land</t>
  </si>
  <si>
    <t>Faktureringsavgifter, export</t>
  </si>
  <si>
    <t xml:space="preserve">Fakturerade resekostnader </t>
  </si>
  <si>
    <t xml:space="preserve">Fakturerade kostnader till koncernföretag </t>
  </si>
  <si>
    <t xml:space="preserve">Fakturerade kostnader till moderföretag </t>
  </si>
  <si>
    <t xml:space="preserve">Fakturerade kostnader till dotterföretag </t>
  </si>
  <si>
    <t xml:space="preserve">Fakturerade kostnader till andra koncernföretag </t>
  </si>
  <si>
    <t>Fakturerade kostnader till intresseföretag, gemensamt styrda företag och övriga företag som det finns ett ägarintresse i</t>
  </si>
  <si>
    <t xml:space="preserve">Övriga fakturerade kostnader </t>
  </si>
  <si>
    <t>■</t>
  </si>
  <si>
    <t xml:space="preserve">Rörelsens sidointäkter (gruppkonto) </t>
  </si>
  <si>
    <t xml:space="preserve">Försäljning av material </t>
  </si>
  <si>
    <t xml:space="preserve">Försäljning av råmaterial </t>
  </si>
  <si>
    <t xml:space="preserve">Försäljning av skrot </t>
  </si>
  <si>
    <t xml:space="preserve">Försäljning av förbrukningsmaterial </t>
  </si>
  <si>
    <t xml:space="preserve">Försäljning av övrigt material </t>
  </si>
  <si>
    <t xml:space="preserve">Tillfällig uthyrning av personal </t>
  </si>
  <si>
    <t xml:space="preserve">Tillfällig uthyrning av transportmedel </t>
  </si>
  <si>
    <t xml:space="preserve">Intäkter från värdepapper </t>
  </si>
  <si>
    <t xml:space="preserve">Försäljning av värdepapper </t>
  </si>
  <si>
    <t xml:space="preserve">Utdelning från värdepapper </t>
  </si>
  <si>
    <t xml:space="preserve">Övriga intäkter från värdepapper </t>
  </si>
  <si>
    <t xml:space="preserve">Management fees </t>
  </si>
  <si>
    <t xml:space="preserve">Övriga sidointäkter </t>
  </si>
  <si>
    <t xml:space="preserve">Intäktskorrigeringar (gruppkonto) </t>
  </si>
  <si>
    <t xml:space="preserve">Ofördelade intäktsreduktioner </t>
  </si>
  <si>
    <t xml:space="preserve">Lämnade rabatter </t>
  </si>
  <si>
    <t xml:space="preserve">Lämnade kassarabatter </t>
  </si>
  <si>
    <t xml:space="preserve">Lämnade mängdrabatter </t>
  </si>
  <si>
    <t xml:space="preserve">Öres- och kronutjämning </t>
  </si>
  <si>
    <t xml:space="preserve">Punktskatter </t>
  </si>
  <si>
    <t xml:space="preserve">Intäktsförda punktskatter (kreditkonto) </t>
  </si>
  <si>
    <t xml:space="preserve">Skuldförda punktskatter (debetkonto) </t>
  </si>
  <si>
    <t xml:space="preserve">Övriga intäktskorrigeringar </t>
  </si>
  <si>
    <t xml:space="preserve">Aktiverat arbete för egen räkning (gruppkonto) </t>
  </si>
  <si>
    <t xml:space="preserve">Aktiverat arbete (material) </t>
  </si>
  <si>
    <t xml:space="preserve">Aktiverat arbete (omkostnader) </t>
  </si>
  <si>
    <t xml:space="preserve">Aktiverat arbete (personal) </t>
  </si>
  <si>
    <t xml:space="preserve">Övriga rörelseintäkter (gruppkonto) </t>
  </si>
  <si>
    <t xml:space="preserve">Hyres- och arrendeintäkter </t>
  </si>
  <si>
    <t xml:space="preserve">Hyresintäkter </t>
  </si>
  <si>
    <t xml:space="preserve">Arrendeintäkter </t>
  </si>
  <si>
    <t xml:space="preserve">Frivilligt momspliktiga hyresintäkter </t>
  </si>
  <si>
    <t xml:space="preserve">Övriga momspliktiga hyresintäkter </t>
  </si>
  <si>
    <t xml:space="preserve">Provisionsintäkter, licensintäkter och royalties </t>
  </si>
  <si>
    <t xml:space="preserve">Provisionsintäkter </t>
  </si>
  <si>
    <t xml:space="preserve">Licensintäkter och royalties </t>
  </si>
  <si>
    <t xml:space="preserve">Franchiseintäkter </t>
  </si>
  <si>
    <t>Orealiserade negativa/positiva värdeförändringar på säkringsinstrument</t>
  </si>
  <si>
    <t xml:space="preserve">Återvunna, tidigare avskrivna kundfordringar </t>
  </si>
  <si>
    <t xml:space="preserve">Valutakursvinster på fordringar och skulder av rörelsekaraktär </t>
  </si>
  <si>
    <t xml:space="preserve">Vinst vid avyttring av immateriella och materiella anläggningstillgångar </t>
  </si>
  <si>
    <t xml:space="preserve">Vinst vid avyttring av immateriella anläggningstillgångar </t>
  </si>
  <si>
    <t xml:space="preserve">Vinst vid avyttring av byggnader och mark </t>
  </si>
  <si>
    <t xml:space="preserve">Vinst vid avyttring av maskiner och inventarier </t>
  </si>
  <si>
    <t xml:space="preserve">Erhållna offentliga stöd m.m. </t>
  </si>
  <si>
    <t xml:space="preserve">Erhållna EU-bidrag </t>
  </si>
  <si>
    <t xml:space="preserve">Erhållna statliga bidrag </t>
  </si>
  <si>
    <t xml:space="preserve">Erhållna kommunala bidrag </t>
  </si>
  <si>
    <t xml:space="preserve">Erhållna bidrag och ersättningar för personal </t>
  </si>
  <si>
    <t xml:space="preserve">Övriga erhållna bidrag </t>
  </si>
  <si>
    <t xml:space="preserve">Övriga ersättningar och intäkter </t>
  </si>
  <si>
    <t xml:space="preserve">Konfliktersättning </t>
  </si>
  <si>
    <t xml:space="preserve">Erhållna skadestånd </t>
  </si>
  <si>
    <t xml:space="preserve">Erhållna donationer och gåvor </t>
  </si>
  <si>
    <t xml:space="preserve">Försäkringsersättningar </t>
  </si>
  <si>
    <t xml:space="preserve">Erhållet ackord på skulder av rörelsekaraktär </t>
  </si>
  <si>
    <t xml:space="preserve">Erhållna reklambidrag </t>
  </si>
  <si>
    <t xml:space="preserve">Sjuklöneersättning </t>
  </si>
  <si>
    <t xml:space="preserve">Övriga rörelseintäkter </t>
  </si>
  <si>
    <t>Inköp av varor från Sverige</t>
  </si>
  <si>
    <t>Sålda varor VMB</t>
  </si>
  <si>
    <t>Sålda varor positiv VMB 25 %</t>
  </si>
  <si>
    <t>Sålda varor negativ VMB 25 %</t>
  </si>
  <si>
    <t>Momspliktiga inköp i Sverige</t>
  </si>
  <si>
    <t>Inköpta varor i Sverige, omvänd skattskyldighet, 25 % moms</t>
  </si>
  <si>
    <t>Inköpta varor i Sverige, omvänd skattskyldighet, 12 % moms</t>
  </si>
  <si>
    <t>Inköpta varor i Sverige, omvänd skattskyldighet, 6 % moms</t>
  </si>
  <si>
    <t>Inköpta tjänster i Sverige, omvänd
skattskyldighet, 25 % moms</t>
  </si>
  <si>
    <t>Inköpta tjänster i Sverige, omvänd skattskyldighet, 12 %</t>
  </si>
  <si>
    <t>Inköpta tjänster i Sverige, omvänd skattskyldighet, 6 %</t>
  </si>
  <si>
    <t>Övriga momspliktiga inköp</t>
  </si>
  <si>
    <t>Inköp av varor från annat EU-land, 25 %</t>
  </si>
  <si>
    <t>Inköp av varor från annat EU-land, 12 %</t>
  </si>
  <si>
    <t>Inköp av varor från annat EU-land, 6 %</t>
  </si>
  <si>
    <t>Inköp av varor från annat EU-land, momsfri</t>
  </si>
  <si>
    <t>Inköp av tjänster från ett land utanför EU, 25 % moms</t>
  </si>
  <si>
    <t>Inköp av tjänster från ett land utanför EU, 12 % moms</t>
  </si>
  <si>
    <t>Inköp av tjänster från ett land utanför EU, 6 % moms</t>
  </si>
  <si>
    <t>Inköp av tjänster från annat EU-land, 25 %</t>
  </si>
  <si>
    <t>Inköp av tjänster från annat EU-land, 12 %</t>
  </si>
  <si>
    <t>Inköp av tjänster från annat EU-land, 6 %</t>
  </si>
  <si>
    <t>Inköp av tjänster från annat EU-land, momsfri</t>
  </si>
  <si>
    <t>Import av varor, 25 % moms</t>
  </si>
  <si>
    <t>Import av varor, 12 % moms</t>
  </si>
  <si>
    <t>Import av varor, 6 % moms</t>
  </si>
  <si>
    <t xml:space="preserve">Legoarbeten och underentreprenader (gruppkonto) </t>
  </si>
  <si>
    <t xml:space="preserve">Reduktion av inköpspriser (gruppkonto) </t>
  </si>
  <si>
    <t xml:space="preserve">Erhållna rabatter </t>
  </si>
  <si>
    <t xml:space="preserve">Erhållna kassarabatter </t>
  </si>
  <si>
    <t xml:space="preserve">Erhållna mängdrabatter (inkl. bonus) </t>
  </si>
  <si>
    <t xml:space="preserve">Erhållet aktivitetsstöd </t>
  </si>
  <si>
    <t xml:space="preserve">Övriga reduktioner av inköpspriser </t>
  </si>
  <si>
    <t xml:space="preserve">Förändring av lager (gruppkonto) </t>
  </si>
  <si>
    <t xml:space="preserve">Förändring av lager av halvfabrikat </t>
  </si>
  <si>
    <t xml:space="preserve">Förändring av lager av köpta halvfabrikat </t>
  </si>
  <si>
    <t xml:space="preserve">Förändring av produkter i arbete, material och utlägg </t>
  </si>
  <si>
    <t xml:space="preserve">Förändring av produkter i arbete, omkostnader </t>
  </si>
  <si>
    <t xml:space="preserve">Förändring av produkter i arbete, personalkostnader </t>
  </si>
  <si>
    <t xml:space="preserve">Förändring av pågående arbeten, nedlagda kostnader </t>
  </si>
  <si>
    <t xml:space="preserve">Förändring av pågående arbeten, material och utlägg </t>
  </si>
  <si>
    <t xml:space="preserve">Förändring av pågående arbeten, omkostnader </t>
  </si>
  <si>
    <t xml:space="preserve">Förändring av pågående arbeten, personalkostnader </t>
  </si>
  <si>
    <t xml:space="preserve">Förändring av lager av värdepapper </t>
  </si>
  <si>
    <t xml:space="preserve">Sålda värdepappers anskaffningsvärde </t>
  </si>
  <si>
    <t xml:space="preserve">Nedskrivning av värdepapper </t>
  </si>
  <si>
    <t xml:space="preserve">Återföring av nedskrivning av värdepapper </t>
  </si>
  <si>
    <t xml:space="preserve">Förändring av lager och pågående arbeten (ofördelad) </t>
  </si>
  <si>
    <t xml:space="preserve">Lokalkostnader (gruppkonto) </t>
  </si>
  <si>
    <t xml:space="preserve">Lokalhyra </t>
  </si>
  <si>
    <t xml:space="preserve">Hyra för kontorslokaler </t>
  </si>
  <si>
    <t xml:space="preserve">Hyra för garage </t>
  </si>
  <si>
    <t xml:space="preserve">Hyra för lagerlokaler </t>
  </si>
  <si>
    <t xml:space="preserve">El för belysning </t>
  </si>
  <si>
    <t xml:space="preserve">Värme </t>
  </si>
  <si>
    <t xml:space="preserve">Vatten och avlopp </t>
  </si>
  <si>
    <t xml:space="preserve">Lokaltillbehör </t>
  </si>
  <si>
    <t xml:space="preserve">Städning och renhållning </t>
  </si>
  <si>
    <t xml:space="preserve">Städning </t>
  </si>
  <si>
    <t xml:space="preserve">Sophämtning </t>
  </si>
  <si>
    <t xml:space="preserve">Hyra för sopcontainer </t>
  </si>
  <si>
    <t xml:space="preserve">Snöröjning </t>
  </si>
  <si>
    <t xml:space="preserve">Trädgårdsskötsel </t>
  </si>
  <si>
    <t xml:space="preserve">Reparation och underhåll av lokaler </t>
  </si>
  <si>
    <t xml:space="preserve">Övriga lokalkostnader </t>
  </si>
  <si>
    <t xml:space="preserve">Övriga lokalkostnader, avdragsgilla </t>
  </si>
  <si>
    <t xml:space="preserve">Övriga lokalkostnader, ej avdragsgilla </t>
  </si>
  <si>
    <t xml:space="preserve">Fastighetskostnader (gruppkonto) </t>
  </si>
  <si>
    <t xml:space="preserve">Tomträttsavgäld/arrende </t>
  </si>
  <si>
    <t xml:space="preserve">Uppvärmning </t>
  </si>
  <si>
    <t xml:space="preserve">Sotning </t>
  </si>
  <si>
    <t xml:space="preserve">Reparation och underhåll av fastighet </t>
  </si>
  <si>
    <t xml:space="preserve">Övriga fastighetskostnader </t>
  </si>
  <si>
    <t xml:space="preserve">Fastighetsskatt/fastighetsavgift </t>
  </si>
  <si>
    <t xml:space="preserve">Fastighetsförsäkringspremier </t>
  </si>
  <si>
    <t xml:space="preserve">Fastighetsskötsel och förvaltning </t>
  </si>
  <si>
    <t xml:space="preserve">Övriga fastighetskostnader, avdragsgilla </t>
  </si>
  <si>
    <t xml:space="preserve">Övriga fastighetskostnader, ej avdragsgilla </t>
  </si>
  <si>
    <t xml:space="preserve">Hyra av anläggningstillgångar (gruppkonto) </t>
  </si>
  <si>
    <t xml:space="preserve">Hyra av maskiner och andra tekniska anläggningar </t>
  </si>
  <si>
    <t xml:space="preserve">Korttidshyra av maskiner och andra tekniska anläggningar </t>
  </si>
  <si>
    <t xml:space="preserve">Leasing av maskiner och andra tekniska anläggningar </t>
  </si>
  <si>
    <t xml:space="preserve">Hyra av inventarier och verktyg </t>
  </si>
  <si>
    <t xml:space="preserve">Korttidshyra av inventarier och verktyg </t>
  </si>
  <si>
    <t xml:space="preserve">Leasing av inventarier och verktyg </t>
  </si>
  <si>
    <t xml:space="preserve">Hyra av datorer </t>
  </si>
  <si>
    <t xml:space="preserve">Korttidshyra av datorer </t>
  </si>
  <si>
    <t xml:space="preserve">Leasing av datorer </t>
  </si>
  <si>
    <t xml:space="preserve">Övriga hyreskostnader för anläggningstillgångar </t>
  </si>
  <si>
    <t xml:space="preserve">Energikostnader (gruppkonto) </t>
  </si>
  <si>
    <t xml:space="preserve">El för drift </t>
  </si>
  <si>
    <t xml:space="preserve">Gas </t>
  </si>
  <si>
    <t xml:space="preserve">Eldningsolja </t>
  </si>
  <si>
    <t xml:space="preserve">Stenkol och koks </t>
  </si>
  <si>
    <t xml:space="preserve">Torv, träkol, ved och annat träbränsle </t>
  </si>
  <si>
    <t xml:space="preserve">Bensin, fotogen och motorbrännolja </t>
  </si>
  <si>
    <t xml:space="preserve">Fjärrvärme, kyla och ånga </t>
  </si>
  <si>
    <t xml:space="preserve">Vatten </t>
  </si>
  <si>
    <t xml:space="preserve">Övriga energikostnader </t>
  </si>
  <si>
    <t xml:space="preserve">Förbrukningsinventarier och förbrukningsmaterial (gruppkonto) </t>
  </si>
  <si>
    <t xml:space="preserve">Förbrukningsinventarier </t>
  </si>
  <si>
    <t>Förbrukningsinventarier med en livslängd på mer än ett år</t>
  </si>
  <si>
    <t>Förbrukningsinventarier med en livslängd på ett år eller mindre</t>
  </si>
  <si>
    <t xml:space="preserve">Programvaror </t>
  </si>
  <si>
    <t xml:space="preserve">Transportinventarier </t>
  </si>
  <si>
    <t xml:space="preserve">Förbrukningsemballage </t>
  </si>
  <si>
    <t xml:space="preserve">Förbrukningsmaterial </t>
  </si>
  <si>
    <t xml:space="preserve">Arbetskläder och skyddsmaterial </t>
  </si>
  <si>
    <t xml:space="preserve">Övriga förbrukningsinventarier och förbrukningsmaterial </t>
  </si>
  <si>
    <t xml:space="preserve"> Övriga förbrukningsinventarier med en livslängd på mer än ett år</t>
  </si>
  <si>
    <t>Övriga förbrukningsinventarier med en livslängd på ett år eller mindre</t>
  </si>
  <si>
    <t>Övrigt förbrukningsmaterial</t>
  </si>
  <si>
    <t xml:space="preserve">Reparation och underhåll (gruppkonto) </t>
  </si>
  <si>
    <t xml:space="preserve">Reparation och underhåll av maskiner och andra tekniska anläggningar </t>
  </si>
  <si>
    <t xml:space="preserve">Reparation och underhåll av inventarier, verktyg och datorer m.m. </t>
  </si>
  <si>
    <t xml:space="preserve">Reparation och underhåll av installationer </t>
  </si>
  <si>
    <t xml:space="preserve">Reparation och underhåll av förbrukningsinventarier </t>
  </si>
  <si>
    <t xml:space="preserve">Underhåll och tvätt av arbetskläder </t>
  </si>
  <si>
    <t xml:space="preserve">Övriga kostnader för reparation och underhåll </t>
  </si>
  <si>
    <t xml:space="preserve">Kostnader för transportmedel (gruppkonto) </t>
  </si>
  <si>
    <t xml:space="preserve">Personbilskostnader </t>
  </si>
  <si>
    <t xml:space="preserve">Drivmedel för personbilar </t>
  </si>
  <si>
    <t xml:space="preserve">Försäkring och skatt för personbilar </t>
  </si>
  <si>
    <t xml:space="preserve">Reparation och underhåll av personbilar </t>
  </si>
  <si>
    <t xml:space="preserve">Leasing av personbilar </t>
  </si>
  <si>
    <t>Trängselskatt, avdragsgill</t>
  </si>
  <si>
    <t xml:space="preserve">Övriga personbilskostnader </t>
  </si>
  <si>
    <t xml:space="preserve">Lastbilskostnader </t>
  </si>
  <si>
    <t xml:space="preserve">Truckkostnader </t>
  </si>
  <si>
    <t xml:space="preserve">Kostnader för arbetsmaskiner </t>
  </si>
  <si>
    <t xml:space="preserve">Traktorkostnader </t>
  </si>
  <si>
    <t xml:space="preserve">Motorcykel-, moped- och skoterkostnader </t>
  </si>
  <si>
    <t xml:space="preserve">Båt-, flygplans- och helikopterkostnader </t>
  </si>
  <si>
    <t xml:space="preserve">Övriga kostnader för transportmedel </t>
  </si>
  <si>
    <t xml:space="preserve">Frakter och transporter (gruppkonto) </t>
  </si>
  <si>
    <t xml:space="preserve">Frakter, transporter och försäkringar vid varudistribution </t>
  </si>
  <si>
    <t xml:space="preserve">Tull- och speditionskostnader m.m. </t>
  </si>
  <si>
    <t xml:space="preserve">Arbetstransporter </t>
  </si>
  <si>
    <t xml:space="preserve">Övriga kostnader för frakter och transporter </t>
  </si>
  <si>
    <t xml:space="preserve">Resekostnader (gruppkonto) </t>
  </si>
  <si>
    <t xml:space="preserve">Biljetter </t>
  </si>
  <si>
    <t xml:space="preserve">Hyrbilskostnader </t>
  </si>
  <si>
    <t xml:space="preserve">Kost och logi </t>
  </si>
  <si>
    <t xml:space="preserve">Kost och logi i Sverige </t>
  </si>
  <si>
    <t xml:space="preserve">Kost och logi i utlandet </t>
  </si>
  <si>
    <t xml:space="preserve">Övriga resekostnader </t>
  </si>
  <si>
    <t xml:space="preserve">Reklam och PR (gruppkonto) </t>
  </si>
  <si>
    <t xml:space="preserve">Annonsering </t>
  </si>
  <si>
    <t xml:space="preserve">Utomhus- och trafikreklam </t>
  </si>
  <si>
    <t xml:space="preserve">Reklamtrycksaker och direktreklam </t>
  </si>
  <si>
    <t xml:space="preserve">Utställningar och mässor </t>
  </si>
  <si>
    <t xml:space="preserve">Butiksreklam och återförsäljarreklam </t>
  </si>
  <si>
    <t xml:space="preserve">Varuprover, reklamgåvor, presentreklam och tävlingar </t>
  </si>
  <si>
    <t xml:space="preserve">Film-, radio-, TV- och Internetreklam </t>
  </si>
  <si>
    <t xml:space="preserve">PR, institutionell reklam och sponsring </t>
  </si>
  <si>
    <t xml:space="preserve">Övriga kostnader för reklam och PR </t>
  </si>
  <si>
    <t xml:space="preserve">Övriga försäljningskostnader (gruppkonto) </t>
  </si>
  <si>
    <t xml:space="preserve">Kataloger, prislistor m.m. </t>
  </si>
  <si>
    <t xml:space="preserve">Egna facktidskrifter </t>
  </si>
  <si>
    <t xml:space="preserve">Speciella orderkostnader </t>
  </si>
  <si>
    <t xml:space="preserve">Kontokortsavgifter </t>
  </si>
  <si>
    <t xml:space="preserve">Försäljningsprovisioner </t>
  </si>
  <si>
    <t xml:space="preserve">Franchisekostnader o.dyl. </t>
  </si>
  <si>
    <t xml:space="preserve">Kreditförsäljningskostnader </t>
  </si>
  <si>
    <t xml:space="preserve">Kreditupplysning </t>
  </si>
  <si>
    <t xml:space="preserve">Inkasso och KFM-avgifter </t>
  </si>
  <si>
    <t xml:space="preserve">Kreditförsäkringspremier </t>
  </si>
  <si>
    <t xml:space="preserve">Factoringavgifter </t>
  </si>
  <si>
    <t xml:space="preserve">Övriga kreditförsäljningskostnader </t>
  </si>
  <si>
    <t xml:space="preserve">Representation </t>
  </si>
  <si>
    <t xml:space="preserve">Representation, avdragsgill </t>
  </si>
  <si>
    <t xml:space="preserve">Representation, ej avdragsgill </t>
  </si>
  <si>
    <t xml:space="preserve">Bankgarantier </t>
  </si>
  <si>
    <t xml:space="preserve">Övriga försäljningskostnader </t>
  </si>
  <si>
    <t xml:space="preserve">Kontorsmateriel och trycksaker (gruppkonto) </t>
  </si>
  <si>
    <t xml:space="preserve">Kontorsmateriel </t>
  </si>
  <si>
    <t xml:space="preserve">Trycksaker </t>
  </si>
  <si>
    <t xml:space="preserve">Tele och post (gruppkonto) </t>
  </si>
  <si>
    <t xml:space="preserve">Telekommunikation </t>
  </si>
  <si>
    <t xml:space="preserve">Fast telefoni </t>
  </si>
  <si>
    <t xml:space="preserve">Mobiltelefon </t>
  </si>
  <si>
    <t xml:space="preserve">Mobilsökning </t>
  </si>
  <si>
    <t xml:space="preserve">Fax </t>
  </si>
  <si>
    <t xml:space="preserve">Telex </t>
  </si>
  <si>
    <t xml:space="preserve">Datakommunikation </t>
  </si>
  <si>
    <t xml:space="preserve">Postbefordran </t>
  </si>
  <si>
    <t xml:space="preserve">Företagsförsäkringar och övriga riskkostnader (gruppkonto) </t>
  </si>
  <si>
    <t xml:space="preserve">Företagsförsäkringar </t>
  </si>
  <si>
    <t xml:space="preserve">Självrisker vid skada </t>
  </si>
  <si>
    <t xml:space="preserve">Förluster i pågående arbeten </t>
  </si>
  <si>
    <t xml:space="preserve">Lämnade skadestånd </t>
  </si>
  <si>
    <t xml:space="preserve">Lämnade skadestånd, avdragsgilla </t>
  </si>
  <si>
    <t xml:space="preserve">Lämnade skadestånd, ej avdragsgilla </t>
  </si>
  <si>
    <t xml:space="preserve">Förluster på kundfordringar </t>
  </si>
  <si>
    <t xml:space="preserve">Konstaterade förluster på kundfordringar </t>
  </si>
  <si>
    <t xml:space="preserve">Befarade förluster på kundfordringar </t>
  </si>
  <si>
    <t xml:space="preserve">Garantikostnader </t>
  </si>
  <si>
    <t xml:space="preserve">Förändring av garantiavsättning </t>
  </si>
  <si>
    <t xml:space="preserve">Faktiska garantikostnader </t>
  </si>
  <si>
    <t xml:space="preserve">Kostnader för bevakning och larm </t>
  </si>
  <si>
    <t xml:space="preserve">Förluster på övriga kortfristiga fordringar </t>
  </si>
  <si>
    <t xml:space="preserve">Övriga riskkostnader </t>
  </si>
  <si>
    <t xml:space="preserve">Förvaltningskostnader (gruppkonto) </t>
  </si>
  <si>
    <t>Styrelsearvoden som inte är lön</t>
  </si>
  <si>
    <t xml:space="preserve">Ersättningar till revisor </t>
  </si>
  <si>
    <t xml:space="preserve">Revision </t>
  </si>
  <si>
    <t xml:space="preserve">Revisonsverksamhet utöver revision </t>
  </si>
  <si>
    <t>Skatterådgivning – revisor</t>
  </si>
  <si>
    <t>Övriga tjänster – revisor</t>
  </si>
  <si>
    <t xml:space="preserve">Årsredovisning och delårsrapporter </t>
  </si>
  <si>
    <t xml:space="preserve">Bolagsstämma/års- eller föreningsstämma </t>
  </si>
  <si>
    <t xml:space="preserve">Övriga förvaltningskostnader </t>
  </si>
  <si>
    <t xml:space="preserve">Övriga externa tjänster (gruppkonto) </t>
  </si>
  <si>
    <t xml:space="preserve">Mätningskostnader </t>
  </si>
  <si>
    <t xml:space="preserve">Ritnings- och kopieringskostnader </t>
  </si>
  <si>
    <t xml:space="preserve">Redovisningstjänster </t>
  </si>
  <si>
    <t xml:space="preserve">IT-tjänster </t>
  </si>
  <si>
    <t xml:space="preserve">Konsultarvoden </t>
  </si>
  <si>
    <t xml:space="preserve">Serviceavgifter till branschorganisationer </t>
  </si>
  <si>
    <t xml:space="preserve">Bankkostnader </t>
  </si>
  <si>
    <t xml:space="preserve">Advokat- och rättegångskostnader </t>
  </si>
  <si>
    <t xml:space="preserve">Övriga externa tjänster </t>
  </si>
  <si>
    <t xml:space="preserve">Inhyrd personal (gruppkonto) </t>
  </si>
  <si>
    <t xml:space="preserve">Inhyrd produktionspersonal </t>
  </si>
  <si>
    <t xml:space="preserve">Inhyrd lagerpersonal </t>
  </si>
  <si>
    <t xml:space="preserve">Inhyrd transportpersonal </t>
  </si>
  <si>
    <t xml:space="preserve">Inhyrd kontors- och ekonomipersonal </t>
  </si>
  <si>
    <t xml:space="preserve">Inhyrd IT-personal </t>
  </si>
  <si>
    <t xml:space="preserve">Inhyrd marknads- och försäljningspersonal </t>
  </si>
  <si>
    <t xml:space="preserve">Inhyrd restaurang- och butikspersonal </t>
  </si>
  <si>
    <t xml:space="preserve">Inhyrda företagsledare </t>
  </si>
  <si>
    <t xml:space="preserve">Övrig inhyrd personal </t>
  </si>
  <si>
    <t xml:space="preserve">Övriga externa kostnader (gruppkonto) </t>
  </si>
  <si>
    <t xml:space="preserve">Licensavgifter och royalties </t>
  </si>
  <si>
    <t xml:space="preserve">Kostnader för egna patent </t>
  </si>
  <si>
    <t xml:space="preserve">Kostnader för varumärken m.m. </t>
  </si>
  <si>
    <t xml:space="preserve">Kontroll-, provnings- och stämpelavgifter </t>
  </si>
  <si>
    <t xml:space="preserve">Tillsynsavgifter myndigheter </t>
  </si>
  <si>
    <t xml:space="preserve">Tidningar, tidskrifter och facklitteratur </t>
  </si>
  <si>
    <t xml:space="preserve">Föreningsavgifter </t>
  </si>
  <si>
    <t>Föreningsavgifter, avdragsgilla</t>
  </si>
  <si>
    <t>Föreningsavgifter, ej avdragsgilla</t>
  </si>
  <si>
    <t xml:space="preserve">Övriga externa kostnader </t>
  </si>
  <si>
    <t xml:space="preserve">Övriga externa kostnader, avdragsgilla </t>
  </si>
  <si>
    <t xml:space="preserve">Övriga externa kostnader, ej avdragsgilla </t>
  </si>
  <si>
    <t xml:space="preserve">Lämnade bidrag och gåvor </t>
  </si>
  <si>
    <t xml:space="preserve">Betald utländsk inkomstskatt </t>
  </si>
  <si>
    <t xml:space="preserve">Obetald utländsk inkomstskatt </t>
  </si>
  <si>
    <t xml:space="preserve">Utländsk moms </t>
  </si>
  <si>
    <t xml:space="preserve">Löner till kollektivanställda (gruppkonto) </t>
  </si>
  <si>
    <t xml:space="preserve">Löner till kollektivanställda </t>
  </si>
  <si>
    <t xml:space="preserve">Vinstandelar till kollektivanställda </t>
  </si>
  <si>
    <t xml:space="preserve">Löner till kollektivanställda 25,46 % </t>
  </si>
  <si>
    <t>Löner till kollektivanställda 16,36 %</t>
  </si>
  <si>
    <t>Löner till kollektivanställda 6,15 %</t>
  </si>
  <si>
    <t>Vinstandelar till kollektivanställda 6,15 %</t>
  </si>
  <si>
    <t xml:space="preserve">Avgångsvederlag till kollektivanställda </t>
  </si>
  <si>
    <t xml:space="preserve">Bruttolöneavdrag, kollektivanställda </t>
  </si>
  <si>
    <t xml:space="preserve">Upplupna löner och vinstandelar till kollektivanställda </t>
  </si>
  <si>
    <t>Löner till kollektivanställda (utlandsanställda)</t>
  </si>
  <si>
    <t>Vinstandelar till kollektivanställda (utlandsanställda)</t>
  </si>
  <si>
    <t>Löner till kollektivanställda under 26 år (utlandsanställda)</t>
  </si>
  <si>
    <t>Löner till kollektivanställda (nya pensionssystemet) (utlandsanställda)</t>
  </si>
  <si>
    <t>Avgångsvederlag till kollektivanställda (utlandsanställda)</t>
  </si>
  <si>
    <t>Bruttolöneavdrag, kollektivanställda (utlandsanställda)</t>
  </si>
  <si>
    <t>Upplupna löner och vinstandelar till kollektivanställda (utlandsanställda)</t>
  </si>
  <si>
    <t xml:space="preserve">Löner till kollektivanställda för ej arbetad tid </t>
  </si>
  <si>
    <t xml:space="preserve">Sjuklöner till kollektivanställda </t>
  </si>
  <si>
    <t xml:space="preserve">Semesterlöner till kollektivanställda </t>
  </si>
  <si>
    <t xml:space="preserve">Föräldraersättning till kollektivanställda </t>
  </si>
  <si>
    <t xml:space="preserve">Övriga löner till kollektivanställda för ej arbetad tid </t>
  </si>
  <si>
    <t xml:space="preserve">Förändring av semesterlöneskuld </t>
  </si>
  <si>
    <t xml:space="preserve">Löner till tjänstemän och företagsledare (gruppkonto) </t>
  </si>
  <si>
    <t xml:space="preserve">Löner till tjänstemän </t>
  </si>
  <si>
    <t xml:space="preserve">Vinstandelar till tjänstemän </t>
  </si>
  <si>
    <t>Löner till tjänstemän 25,46 %</t>
  </si>
  <si>
    <t>Löner till tjänstemän 16,36 %</t>
  </si>
  <si>
    <t>Löner till tjänstemän 6,15 %</t>
  </si>
  <si>
    <t>Vinstandelar till tjänstemän 6,15 %</t>
  </si>
  <si>
    <t xml:space="preserve">Avgångsvederlag till tjänstemän </t>
  </si>
  <si>
    <t xml:space="preserve">Bruttolöneavdrag, tjänstemän </t>
  </si>
  <si>
    <t xml:space="preserve">Upplupna löner och vinstandelar till tjänstemän </t>
  </si>
  <si>
    <t xml:space="preserve">  ■</t>
  </si>
  <si>
    <t xml:space="preserve">Löner till företagsledare </t>
  </si>
  <si>
    <t xml:space="preserve">Tantiem till företagsledare </t>
  </si>
  <si>
    <t>Löner till företagsledare 25,46 %</t>
  </si>
  <si>
    <t>Löner till företagsledare 16,36 %</t>
  </si>
  <si>
    <t>Löner till företagsledare 6,15 %</t>
  </si>
  <si>
    <t xml:space="preserve">Avgångsvederlag till företagsledare </t>
  </si>
  <si>
    <t xml:space="preserve">Bruttolöneavdrag, företagsledare </t>
  </si>
  <si>
    <t xml:space="preserve">Upplupna löner och tantiem till företagsledare </t>
  </si>
  <si>
    <t>Löner till tjänstemän och ftgsledare (utlandsanställda)</t>
  </si>
  <si>
    <t>Vinstandelar till tjänstemän och ftgsledare (utlandsanställda)</t>
  </si>
  <si>
    <t>Löner till tjänstemän och ftgsledare under 26 år (utlandsanställda)</t>
  </si>
  <si>
    <t>Löner till tjänstemän och ftgsledare (utlandsanställda) (nya pensionssystemet)</t>
  </si>
  <si>
    <t>Avgångsvederlag till tjänstemän och ftgsledare (utlandsanställda)</t>
  </si>
  <si>
    <t>Bruttolöneavdrag, tjänstemän och ftgsledare (utlandsanställda)</t>
  </si>
  <si>
    <t>Upplupna löner och vinstandelar till tjänstemän och ftgsledare (utlandsanställda)</t>
  </si>
  <si>
    <t>Styrelsearvoden</t>
  </si>
  <si>
    <t xml:space="preserve">Löner till tjänstemän och företagsledare för ej arbetad tid </t>
  </si>
  <si>
    <t xml:space="preserve">Sjuklöner till tjänstemän </t>
  </si>
  <si>
    <t xml:space="preserve">Sjuklöner till företagsledare </t>
  </si>
  <si>
    <t xml:space="preserve">Föräldraersättning till tjänstemän </t>
  </si>
  <si>
    <t xml:space="preserve">Föräldraersättning till företagsledare </t>
  </si>
  <si>
    <t xml:space="preserve">Semesterlöner till tjänstemän </t>
  </si>
  <si>
    <t xml:space="preserve">Semesterlöner till företagsledare </t>
  </si>
  <si>
    <t xml:space="preserve">Övriga löner till tjänstemän för ej arbetad tid </t>
  </si>
  <si>
    <t xml:space="preserve">Övriga löner till företagsledare för ej arbetad tid </t>
  </si>
  <si>
    <t xml:space="preserve">Förändring av semesterlöneskuld till tjänstemän </t>
  </si>
  <si>
    <t xml:space="preserve">Förändring av semesterlöneskuld till företagsledare </t>
  </si>
  <si>
    <t xml:space="preserve">Kostnadsersättningar och förmåner (gruppkonto) </t>
  </si>
  <si>
    <t xml:space="preserve">Kontanta extraersättningar </t>
  </si>
  <si>
    <t xml:space="preserve">Ersättningar för sammanträden m.m. </t>
  </si>
  <si>
    <t xml:space="preserve">Ersättningar för förslagsverksamhet och uppfinningar </t>
  </si>
  <si>
    <t xml:space="preserve">Ersättningar för/bidrag till bostadskostnader </t>
  </si>
  <si>
    <t xml:space="preserve">Ersättningar för/bidrag till måltidskostnader </t>
  </si>
  <si>
    <t xml:space="preserve">Ersättningar för/bidrag till resor till och från arbetsplatsen </t>
  </si>
  <si>
    <t xml:space="preserve">Ersättningar för/bidrag till arbetskläder </t>
  </si>
  <si>
    <t xml:space="preserve">Ersättningar för/bidrag till arbetsmaterial och arbetsverktyg </t>
  </si>
  <si>
    <t xml:space="preserve">Felräkningspengar </t>
  </si>
  <si>
    <t xml:space="preserve">Övriga kontanta extraersättningar </t>
  </si>
  <si>
    <t xml:space="preserve">Traktamenten vid tjänsteresa </t>
  </si>
  <si>
    <t xml:space="preserve">Skattefria traktamenten, Sverige </t>
  </si>
  <si>
    <t xml:space="preserve">Skattepliktiga traktamenten, Sverige </t>
  </si>
  <si>
    <t xml:space="preserve">Skattefria traktamenten, utlandet </t>
  </si>
  <si>
    <t xml:space="preserve">Skattepliktiga traktamenten, utlandet </t>
  </si>
  <si>
    <t xml:space="preserve">Bilersättningar </t>
  </si>
  <si>
    <t xml:space="preserve">Skattefria bilersättningar </t>
  </si>
  <si>
    <t xml:space="preserve">Skattepliktiga bilersättningar </t>
  </si>
  <si>
    <t>Ersättning för trängselskatt, skattefri</t>
  </si>
  <si>
    <t xml:space="preserve">Ersättningar för föreskrivna arbetskläder </t>
  </si>
  <si>
    <t xml:space="preserve">Representationsersättningar </t>
  </si>
  <si>
    <t xml:space="preserve">Kostnader för förmåner till anställda </t>
  </si>
  <si>
    <t xml:space="preserve">Kostnader för fri bostad </t>
  </si>
  <si>
    <t xml:space="preserve">Kostnader för fria eller subventionerade måltider </t>
  </si>
  <si>
    <t xml:space="preserve">Kostnader för fria resor till och från arbetsplatsen </t>
  </si>
  <si>
    <t xml:space="preserve">Kostnader för fria eller subventionerade arbetskläder </t>
  </si>
  <si>
    <t xml:space="preserve">Kostnader för fri bil </t>
  </si>
  <si>
    <t xml:space="preserve">Subventionerad ränta </t>
  </si>
  <si>
    <t xml:space="preserve">Kostnader för lånedatorer </t>
  </si>
  <si>
    <t xml:space="preserve">Anställdas ersättning för erhållna förmåner </t>
  </si>
  <si>
    <t xml:space="preserve">Övriga kostnader för förmåner </t>
  </si>
  <si>
    <t xml:space="preserve">Övriga kostnadsersättningar och förmåner </t>
  </si>
  <si>
    <t>Kostnad för trängselskatteförmån</t>
  </si>
  <si>
    <t>Kostnad för förmån av hushållsnära tjänster</t>
  </si>
  <si>
    <t xml:space="preserve">Pensionskostnader (gruppkonto) </t>
  </si>
  <si>
    <t xml:space="preserve">Pensionsförsäkringspremier </t>
  </si>
  <si>
    <t xml:space="preserve">Premier för kollektiva pensionsförsäkringar </t>
  </si>
  <si>
    <t xml:space="preserve">Premier för individuella pensionsförsäkringar </t>
  </si>
  <si>
    <t xml:space="preserve">Återbäring från försäkringsföretag </t>
  </si>
  <si>
    <t xml:space="preserve">Förändring av pensionsskuld </t>
  </si>
  <si>
    <t xml:space="preserve">Avdrag för räntedel i pensionskostnad </t>
  </si>
  <si>
    <t xml:space="preserve">Förändring av pensionsstiftelsekapital </t>
  </si>
  <si>
    <t xml:space="preserve">Avsättning till pensionsstiftelse </t>
  </si>
  <si>
    <t xml:space="preserve">Gottgörelse från pensionsstiftelse </t>
  </si>
  <si>
    <t xml:space="preserve">Pensionsutbetalningar </t>
  </si>
  <si>
    <t xml:space="preserve">Pensionsutbetalningar till f.d. kollektivanställda </t>
  </si>
  <si>
    <t xml:space="preserve">Pensionsutbetalningar till f.d. tjänstemän </t>
  </si>
  <si>
    <t xml:space="preserve">Pensionsutbetalningar till f.d. företagsledare </t>
  </si>
  <si>
    <t xml:space="preserve">Förvaltnings- och kreditförsäkringsavgifter </t>
  </si>
  <si>
    <t xml:space="preserve">Övriga pensionskostnader </t>
  </si>
  <si>
    <t xml:space="preserve">Sociala och andra avgifter enligt lag och avtal (gruppkonto) </t>
  </si>
  <si>
    <t>Arbetsgivaravgifter 31,42 %</t>
  </si>
  <si>
    <t>Arbetsgivaravgifter för löner och ersättningar</t>
  </si>
  <si>
    <t>Arbetsgivaravgifter för förmånsvärden</t>
  </si>
  <si>
    <t>Arbetsgivaravgifter på skattepliktiga kostnadsersättningar</t>
  </si>
  <si>
    <t>Arbetsgivaravgifter på arvoden</t>
  </si>
  <si>
    <t>Arbetsgivaravgifter på bruttolöneavdrag m.m.</t>
  </si>
  <si>
    <t>Arbetsgivaravgifter för semester- och löneskulder</t>
  </si>
  <si>
    <t>Avgifter 16,36 %</t>
  </si>
  <si>
    <t>Avgifter för löner och ersättningar</t>
  </si>
  <si>
    <t>Avgifter för förmånsvärden</t>
  </si>
  <si>
    <t>Avgifter på skattepliktiga kostnadsersättningar</t>
  </si>
  <si>
    <t>Avgifter på arvoden</t>
  </si>
  <si>
    <t>Avgifter på bruttolöneavdrag m.m.</t>
  </si>
  <si>
    <t>Avgifter för semester- och löneskulder</t>
  </si>
  <si>
    <t xml:space="preserve">Särskild löneskatt </t>
  </si>
  <si>
    <t xml:space="preserve">Särskild löneskatt för vissa försäkringsersättningar m.m. </t>
  </si>
  <si>
    <t>Särskild löneskatt pensionskostnader, deklarationspost</t>
  </si>
  <si>
    <t xml:space="preserve">Särskild löneskatt för pensionskostnader </t>
  </si>
  <si>
    <t>Särskild löneskatt förvärvsinkomster 6,15 %</t>
  </si>
  <si>
    <t xml:space="preserve">Avkastningsskatt på pensionsmedel </t>
  </si>
  <si>
    <t>Arbetsgivaravgifter 25,46 %</t>
  </si>
  <si>
    <t xml:space="preserve">Premier för arbetsmarknadsförsäkringar </t>
  </si>
  <si>
    <t>Arbetsmarknadsförsäkringar</t>
  </si>
  <si>
    <t>Arbetsmarknadsförsäkringar pensionsförsäkringspremier, deklarationspost</t>
  </si>
  <si>
    <t xml:space="preserve">Grupplivförsäkringspremier </t>
  </si>
  <si>
    <t xml:space="preserve">Gruppsjukförsäkringspremier </t>
  </si>
  <si>
    <t xml:space="preserve">Gruppolycksfallsförsäkringspremier </t>
  </si>
  <si>
    <t xml:space="preserve">Övriga gruppförsäkringspremier </t>
  </si>
  <si>
    <t xml:space="preserve">Övriga sociala och andra avgifter enligt lag och avtal </t>
  </si>
  <si>
    <t xml:space="preserve">Övriga personalkostnader (gruppkonto) </t>
  </si>
  <si>
    <t xml:space="preserve">Utbildning </t>
  </si>
  <si>
    <t xml:space="preserve">Sjuk- och hälsovård </t>
  </si>
  <si>
    <t xml:space="preserve">Sjuk- och hälsovård, avdragsgill </t>
  </si>
  <si>
    <t xml:space="preserve">Sjuk- och hälsovård, ej avdragsgill </t>
  </si>
  <si>
    <t>Sjukvårdsförsäkring, ej avdragsgill</t>
  </si>
  <si>
    <t xml:space="preserve">Personalrepresentation </t>
  </si>
  <si>
    <t xml:space="preserve">Personalrepresentation, avdragsgill </t>
  </si>
  <si>
    <t xml:space="preserve">Personalrepresentation, ej avdragsgill </t>
  </si>
  <si>
    <t xml:space="preserve">Sjuklöneförsäkring </t>
  </si>
  <si>
    <t xml:space="preserve">Förändring av personalstiftelsekapital </t>
  </si>
  <si>
    <t xml:space="preserve">Avsättning till personalstiftelse </t>
  </si>
  <si>
    <t xml:space="preserve">Gottgörelse från personalstiftelse </t>
  </si>
  <si>
    <t xml:space="preserve">Övriga personalkostnader </t>
  </si>
  <si>
    <t xml:space="preserve">Personalrekrytering </t>
  </si>
  <si>
    <t xml:space="preserve">Begravningshjälp </t>
  </si>
  <si>
    <t xml:space="preserve">Fritidsverksamhet </t>
  </si>
  <si>
    <t xml:space="preserve">Nedskrivningar av immateriella anläggningstillgångar </t>
  </si>
  <si>
    <t xml:space="preserve">Nedskrivningar av byggnader och mark </t>
  </si>
  <si>
    <t xml:space="preserve">Nedskrivningar av maskiner och inventarier </t>
  </si>
  <si>
    <t xml:space="preserve">Nedskrivningar av vissa omsättningstillgångar </t>
  </si>
  <si>
    <t xml:space="preserve">Återföring av nedskrivningar av immateriella anläggningstillgångar </t>
  </si>
  <si>
    <t xml:space="preserve">Återföring av nedskrivningar av byggnader och mark </t>
  </si>
  <si>
    <t xml:space="preserve">Återföring av nedskrivningar av maskiner och inventarier </t>
  </si>
  <si>
    <t xml:space="preserve">Återföring av nedskrivningar av vissa omsättningstillgångar </t>
  </si>
  <si>
    <t xml:space="preserve">Avskrivningar på immateriella anläggningstillgångar </t>
  </si>
  <si>
    <t xml:space="preserve">Avskrivningar på balanserade utgifter </t>
  </si>
  <si>
    <t xml:space="preserve">Avskrivningar på koncessioner m.m. </t>
  </si>
  <si>
    <t xml:space="preserve">Avskrivningar på patent </t>
  </si>
  <si>
    <t xml:space="preserve">Avskrivningar på licenser </t>
  </si>
  <si>
    <t xml:space="preserve">Avskrivningar på varumärken </t>
  </si>
  <si>
    <t xml:space="preserve">Avskrivningar på hyresrätter </t>
  </si>
  <si>
    <t xml:space="preserve">Avskrivningar på goodwill </t>
  </si>
  <si>
    <t xml:space="preserve">Avskrivningar på övriga immateriella anläggningstillgångar </t>
  </si>
  <si>
    <t xml:space="preserve">Avskrivningar på byggnader och markanläggningar </t>
  </si>
  <si>
    <t xml:space="preserve">Avskrivningar på byggnader </t>
  </si>
  <si>
    <t xml:space="preserve">Avskrivningar på markanläggningar </t>
  </si>
  <si>
    <t xml:space="preserve">Avskrivningar på övriga byggnader </t>
  </si>
  <si>
    <t xml:space="preserve">Avskrivningar på maskiner och inventarier </t>
  </si>
  <si>
    <t xml:space="preserve">Avskrivningar på maskiner och andra tekniska anläggningar </t>
  </si>
  <si>
    <t xml:space="preserve">Avskrivningar på inventarier och verktyg </t>
  </si>
  <si>
    <t xml:space="preserve">Avskrivningar på installationer </t>
  </si>
  <si>
    <t xml:space="preserve">Avskrivningar på bilar och andra transportmedel </t>
  </si>
  <si>
    <t xml:space="preserve">Avskrivningar på datorer </t>
  </si>
  <si>
    <t xml:space="preserve">Avskrivningar på leasade tillgångar </t>
  </si>
  <si>
    <t xml:space="preserve">Avskrivningar på övriga maskiner och inventarier </t>
  </si>
  <si>
    <t>Avskrivningar på förbättringsutgifter på annans fastighet</t>
  </si>
  <si>
    <t>Orealiserade positiva/negativa värdeförändringar på säkringsinstrument</t>
  </si>
  <si>
    <t xml:space="preserve">Valutakursförluster på fordringar och skulder av rörelsekaraktär </t>
  </si>
  <si>
    <t xml:space="preserve">Förlust vid avyttring av immateriella och materiella anläggningstillgångar </t>
  </si>
  <si>
    <t xml:space="preserve">Förlust vid avyttring av immateriella anläggningstillgångar </t>
  </si>
  <si>
    <t xml:space="preserve">Förlust vid avyttring av byggnader och mark </t>
  </si>
  <si>
    <t xml:space="preserve">Förlust vid avyttring av maskiner och inventarier </t>
  </si>
  <si>
    <t xml:space="preserve">Övriga rörelsekostnader </t>
  </si>
  <si>
    <t xml:space="preserve">Utdelning på andelar i koncernföretag </t>
  </si>
  <si>
    <t xml:space="preserve">Utdelning på andelar i dotterföretag </t>
  </si>
  <si>
    <t xml:space="preserve">Utdelning på andelar i andra koncernföretag </t>
  </si>
  <si>
    <t xml:space="preserve">Koncernbidrag </t>
  </si>
  <si>
    <t xml:space="preserve">Insatsemission, koncernföretag </t>
  </si>
  <si>
    <t xml:space="preserve">Övriga utdelningar på andelar i koncernföretag </t>
  </si>
  <si>
    <t xml:space="preserve">Resultat vid försäljning av andelar i koncernföretag </t>
  </si>
  <si>
    <t xml:space="preserve">Resultat vid försäljning av andelar i dotterföretag </t>
  </si>
  <si>
    <t xml:space="preserve">Resultat vid försäljning av andelar i andra koncernföretag </t>
  </si>
  <si>
    <t xml:space="preserve">Resultatandelar från handelsbolag (dotterföretag) </t>
  </si>
  <si>
    <t xml:space="preserve">Nedskrivningar av andelar i och långfristiga fordringar hos koncernföretag </t>
  </si>
  <si>
    <t xml:space="preserve">Nedskrivningar av andelar i dotterföretag </t>
  </si>
  <si>
    <t xml:space="preserve">Nedskrivningar av andelar i andra koncernföretag </t>
  </si>
  <si>
    <t xml:space="preserve">Nedskrivningar av långfristiga fordringar hos moderföretag </t>
  </si>
  <si>
    <t xml:space="preserve">Nedskrivningar av långfristiga fordringar hos dotterföretag </t>
  </si>
  <si>
    <t xml:space="preserve">Nedskrivningar av långfristiga fordringar hos andra koncernföretag </t>
  </si>
  <si>
    <t xml:space="preserve">Återföringar av nedskrivningar av andelar i och långfristiga fordringar hos koncernföretag </t>
  </si>
  <si>
    <t xml:space="preserve">Återföringar av nedskrivningar av andelar i dotterföretag </t>
  </si>
  <si>
    <t>Återföringar av nedskrivningar av andelar i andra koncernföretag</t>
  </si>
  <si>
    <t xml:space="preserve">Återföringar av nedskrivningar av långfristiga fordringar hos moderföretag </t>
  </si>
  <si>
    <t xml:space="preserve">Återföringar av nedskrivningar av långfristiga fordringar hos dotterföretag </t>
  </si>
  <si>
    <t xml:space="preserve">Återföringar av nedskrivningar av långfristiga fordringar hos andra koncernföretag </t>
  </si>
  <si>
    <t>Utdelningar på andelar i intresseföretag, gemensamt styrda företag och övriga företag som det finns ett ägarintresse i</t>
  </si>
  <si>
    <t>Utdelningar på andelar i intresseföretag</t>
  </si>
  <si>
    <t>Utdelningar på andelar i gemensamt styrda företag</t>
  </si>
  <si>
    <t>Utdelningar på andelar i övriga företag som det finns ett ägarintresse i</t>
  </si>
  <si>
    <t xml:space="preserve">Insatsemission, intresseföretag </t>
  </si>
  <si>
    <t>Insatsemission, gemensamt styrda företag</t>
  </si>
  <si>
    <t>Insatsemission, övriga företag som det finns ett ägarintresse i</t>
  </si>
  <si>
    <t>Resultat vid försäljning av andelar i intresseföretag, gemensamt styrda företag och övriga företag som det finns ett ägarintresse i</t>
  </si>
  <si>
    <t>Resultat vid försäljning av andelar i intresseföretag</t>
  </si>
  <si>
    <t>Resultat vid försäljning av andelar i gemensamt styrda företag</t>
  </si>
  <si>
    <t>Resultat vid försäljning av andelar i övriga företag som det finns ett ägarintresse i</t>
  </si>
  <si>
    <t xml:space="preserve">Resultatandelar från handelsbolag (intresseföretag, gemensamt styrda företag och övriga företag som det finns ett ägarintresse i) </t>
  </si>
  <si>
    <t>Resultatandelar från handelsbolag (intresseföretag)</t>
  </si>
  <si>
    <t>Resultatandelar från handelsbolag (gemensamt styrda företag)</t>
  </si>
  <si>
    <t>Resultatandelar från handelsbolag (övriga företag som det finns ett ägarintresse i)</t>
  </si>
  <si>
    <t xml:space="preserve">Nedskrivningar av andelar i och långfristiga fordringar hos intresseföretag, gemensamt styrda företag och övriga företag som det finns ett ägarintresse i </t>
  </si>
  <si>
    <t xml:space="preserve">Nedskrivningar av andelar i intresseföretag </t>
  </si>
  <si>
    <t xml:space="preserve">Nedskrivningar av långfristiga fordringar hos intresseföretag </t>
  </si>
  <si>
    <t>Nedskrivningar av andelar i gemensamt styrda företag</t>
  </si>
  <si>
    <t>Nedskrivningar av långfristiga fordringar hos gemensamt styrda företag</t>
  </si>
  <si>
    <t>Nedskrivningar av andelar i övriga företag som det finns ett ägarintresse i</t>
  </si>
  <si>
    <t>Nedskrivningar av långfristiga fordringar hos övriga företag som det finns ett ägarintresse i</t>
  </si>
  <si>
    <t xml:space="preserve">Återföringar av nedskrivningar av andelar i och långfristiga fordringar hos intresseföretag </t>
  </si>
  <si>
    <t xml:space="preserve">Återföringar av nedskrivningar av andelar i intresseföretag </t>
  </si>
  <si>
    <t xml:space="preserve">Återföringar av nedskrivningar av långfristiga fordringar hos intresseföretag </t>
  </si>
  <si>
    <t>Återföringar av nedskrivningar av andelar i gemensamt styrda företag</t>
  </si>
  <si>
    <t>Återföringar av nedskrivningar av långfristiga fordringar hos gemensamt styrda företag</t>
  </si>
  <si>
    <t>Återföringar av nedskrivningar av andelar i övriga företag som det finns ett ägarintresse i</t>
  </si>
  <si>
    <t>Återföringar av nedskrivningar av långfristiga fordringar hos övriga företag som det finns ett ägarintresse i</t>
  </si>
  <si>
    <t xml:space="preserve">Utdelningar på andelar i andra företag </t>
  </si>
  <si>
    <t xml:space="preserve">Utdelningar, övriga företag </t>
  </si>
  <si>
    <t xml:space="preserve">Insatsemissioner, övriga företag </t>
  </si>
  <si>
    <t xml:space="preserve">Resultat vid försäljning av värdepapper i och långfristiga fordringar hos andra företag </t>
  </si>
  <si>
    <t xml:space="preserve">Resultat vid försäljning av andelar i andra företag </t>
  </si>
  <si>
    <t xml:space="preserve">Resultat vid försäljning av långfristiga fordringar hos andra företag </t>
  </si>
  <si>
    <t xml:space="preserve">Resultat vid försäljning av derivat (långfristiga värdepappersinnehav) </t>
  </si>
  <si>
    <t xml:space="preserve">Valutakursdifferenser på långfristiga fordringar </t>
  </si>
  <si>
    <t xml:space="preserve">Valutakursvinster på långfristiga fordringar </t>
  </si>
  <si>
    <t xml:space="preserve">Valutakursförluster på långfristiga fordringar </t>
  </si>
  <si>
    <t xml:space="preserve">Resultatandelar från handelsbolag (andra företag) </t>
  </si>
  <si>
    <t xml:space="preserve">Ränteintäkter från långfristiga fordringar hos och värdepapper i andra företag </t>
  </si>
  <si>
    <t>Ränteintäkter från långfristiga fordringar</t>
  </si>
  <si>
    <t xml:space="preserve">Ränteintäkter från övriga värdepapper </t>
  </si>
  <si>
    <t>Skattefria ränteintäkter, långfristiga tillgångar</t>
  </si>
  <si>
    <t xml:space="preserve">Ränteintäkter från långfristiga fordringar hos koncernföretag </t>
  </si>
  <si>
    <t xml:space="preserve">Ränteintäkter från långfristiga fordringar hos moderföretag </t>
  </si>
  <si>
    <t xml:space="preserve">Ränteintäkter från långfristiga fordringar hos dotterföretag </t>
  </si>
  <si>
    <t xml:space="preserve">Ränteintäkter från långfristiga fordringar hos andra koncernföretag </t>
  </si>
  <si>
    <t xml:space="preserve">Nedskrivningar av innehav av andelar i och långfristiga fordringar hos andra företag </t>
  </si>
  <si>
    <t xml:space="preserve">Nedskrivningar av andelar i andra företag </t>
  </si>
  <si>
    <t xml:space="preserve">Nedskrivningar av långfristiga fordringar hos andra företag </t>
  </si>
  <si>
    <t xml:space="preserve">Nedskrivningar av övriga värdepapper hos andra företag </t>
  </si>
  <si>
    <t xml:space="preserve">Återföringar av nedskrivningar av andelar i och långfristiga fordringar hos andra företag </t>
  </si>
  <si>
    <t xml:space="preserve">Återföringar av nedskrivningar av andelar i andra företag </t>
  </si>
  <si>
    <t xml:space="preserve">Återföringar av nedskrivningar av långfristiga fordringar hos andra företag </t>
  </si>
  <si>
    <t xml:space="preserve">Återföringar av nedskrivningar av övriga värdepapper i andra företag </t>
  </si>
  <si>
    <t>Värdering till verkligt värde, anläggningstillgångar</t>
  </si>
  <si>
    <t xml:space="preserve">Orealiserade värdeförändringar på anläggningstillgångar </t>
  </si>
  <si>
    <t xml:space="preserve">Orealiserade värdeförändringar på derivatinstrument </t>
  </si>
  <si>
    <t xml:space="preserve">Ränteintäkter från omsättningstillgångar </t>
  </si>
  <si>
    <t xml:space="preserve">Ränteintäkter från bank </t>
  </si>
  <si>
    <t xml:space="preserve">Ränteintäkter från kortfristiga placeringar </t>
  </si>
  <si>
    <t xml:space="preserve">Ränteintäkter från kortfristiga fordringar </t>
  </si>
  <si>
    <t xml:space="preserve">Skattefria ränteintäkter </t>
  </si>
  <si>
    <t xml:space="preserve">Ränteintäkter för dold räntekompensation </t>
  </si>
  <si>
    <t xml:space="preserve">Övriga ränteintäkter från omsättningstillgångar </t>
  </si>
  <si>
    <t>Värdering till verkligt värde, omsättningstillgångar</t>
  </si>
  <si>
    <t xml:space="preserve">Orealiserade värdeförändringar på omsättningstillgångar </t>
  </si>
  <si>
    <t xml:space="preserve">Orealiserade värdeförändringar på derivatinstrument (oms.-tillg.) </t>
  </si>
  <si>
    <t xml:space="preserve">Valutakursdifferenser på kortfristiga fordringar och placeringar </t>
  </si>
  <si>
    <t xml:space="preserve">Valutakursvinster på kortfristiga fordringar och placeringar </t>
  </si>
  <si>
    <t xml:space="preserve">Valutakursförluster på kortfristiga fordringar och placeringar </t>
  </si>
  <si>
    <t xml:space="preserve">Utdelningar på kortfristiga placeringar </t>
  </si>
  <si>
    <t xml:space="preserve">Resultat vid försäljning av kortfristiga placeringar </t>
  </si>
  <si>
    <t xml:space="preserve">Övriga ränteintäkter från koncernföretag </t>
  </si>
  <si>
    <t xml:space="preserve">Övriga ränteintäkter från moderföretag </t>
  </si>
  <si>
    <t xml:space="preserve">Övriga ränteintäkter från dotterföretag </t>
  </si>
  <si>
    <t xml:space="preserve">Övriga ränteintäkter från andra koncernföretag </t>
  </si>
  <si>
    <t xml:space="preserve">Nedskrivningar av kortfristiga placeringar </t>
  </si>
  <si>
    <t xml:space="preserve">Återföringar av nedskrivningar av kortfristiga placeringar </t>
  </si>
  <si>
    <t xml:space="preserve">Övriga finansiella intäkter </t>
  </si>
  <si>
    <t xml:space="preserve">Räntekostnader (gruppkonto) </t>
  </si>
  <si>
    <t xml:space="preserve">Räntekostnader för långfristiga skulder </t>
  </si>
  <si>
    <t xml:space="preserve">Räntekostnader för obligations-, förlags- och konvertibla lån </t>
  </si>
  <si>
    <t xml:space="preserve">Räntedel i årets pensionskostnad </t>
  </si>
  <si>
    <t xml:space="preserve">Räntekostnader för checkräkningskredit </t>
  </si>
  <si>
    <t xml:space="preserve">Räntekostnader för byggnadskreditiv </t>
  </si>
  <si>
    <t xml:space="preserve">Räntekostnader för andra skulder till kreditinstitut </t>
  </si>
  <si>
    <t xml:space="preserve">Räntekostnader för dold räntekompensation m.m. </t>
  </si>
  <si>
    <t xml:space="preserve">Avdragspost för räntesubventioner </t>
  </si>
  <si>
    <t xml:space="preserve">Övriga räntekostnader för långfristiga skulder </t>
  </si>
  <si>
    <t xml:space="preserve">Räntekostnader för kortfristiga skulder </t>
  </si>
  <si>
    <t xml:space="preserve">Räntekostnader till kreditinstitut </t>
  </si>
  <si>
    <t xml:space="preserve">Dröjsmålsräntor för leverantörsskulder </t>
  </si>
  <si>
    <t xml:space="preserve">Räntekostnader för skatter och avgifter </t>
  </si>
  <si>
    <t xml:space="preserve">Övriga räntekostnader för kortfristiga skulder </t>
  </si>
  <si>
    <t xml:space="preserve">Valutakursdifferenser på skulder </t>
  </si>
  <si>
    <t xml:space="preserve">Valutakursvinster på skulder </t>
  </si>
  <si>
    <t xml:space="preserve">Valutakursförluster på skulder </t>
  </si>
  <si>
    <t xml:space="preserve">Erhållna räntebidrag </t>
  </si>
  <si>
    <t xml:space="preserve">Orealiserade värdeförändringar på skulder </t>
  </si>
  <si>
    <t xml:space="preserve">Orealiserade värdeförändringar på säkringsinstrument </t>
  </si>
  <si>
    <t xml:space="preserve">Räntekostnader till koncernföretag </t>
  </si>
  <si>
    <t xml:space="preserve">Räntekostnader till moderföretag </t>
  </si>
  <si>
    <t xml:space="preserve">Räntekostnader till dotterföretag </t>
  </si>
  <si>
    <t xml:space="preserve">Räntekostnader till andra koncernföretag </t>
  </si>
  <si>
    <t xml:space="preserve">Aktiverade ränteutgifter </t>
  </si>
  <si>
    <t xml:space="preserve">Övriga skuldrelaterade poster </t>
  </si>
  <si>
    <t xml:space="preserve">Erhållet ackord på skulder till kreditinstitut m.m. </t>
  </si>
  <si>
    <t xml:space="preserve">Förändring av periodiseringsfond </t>
  </si>
  <si>
    <t xml:space="preserve">Avsättning till periodiseringsfond </t>
  </si>
  <si>
    <t xml:space="preserve">Återföring från periodiseringsfond </t>
  </si>
  <si>
    <t>Bokslutsdispositioner för samtliga företagsformer</t>
  </si>
  <si>
    <t>Mottagna koncernbidrag</t>
  </si>
  <si>
    <t>Lämnade koncernbidrag</t>
  </si>
  <si>
    <t>Lämnade gottgörelser</t>
  </si>
  <si>
    <t xml:space="preserve">Förändring av överavskrivningar </t>
  </si>
  <si>
    <t xml:space="preserve">Förändring av överavskrivningar, immateriella anläggningstillgångar </t>
  </si>
  <si>
    <t xml:space="preserve">Förändring av överavskrivningar, byggnader och markanläggningar </t>
  </si>
  <si>
    <t xml:space="preserve">Förändring av överavskrivningar, maskiner och inventarier </t>
  </si>
  <si>
    <t xml:space="preserve">Förändring av ersättningsfond </t>
  </si>
  <si>
    <t xml:space="preserve">Avsättning till ersättningsfond för inventarier </t>
  </si>
  <si>
    <t xml:space="preserve">Avsättning till ersättningsfond för byggnader och markanläggningar </t>
  </si>
  <si>
    <t xml:space="preserve">Avsättning till ersättningsfond för mark </t>
  </si>
  <si>
    <t xml:space="preserve">Avsättning till ersättningsfond för djurlager i jordbruk och renskötsel </t>
  </si>
  <si>
    <t xml:space="preserve">Ianspråktagande av ersättningsfond för avskrivningar </t>
  </si>
  <si>
    <t xml:space="preserve">Ianspråktagande av ersättningsfond för annat än avskrivningar </t>
  </si>
  <si>
    <t xml:space="preserve">Återföring från ersättningsfond </t>
  </si>
  <si>
    <t xml:space="preserve">Förändring av obeskattade intäkter </t>
  </si>
  <si>
    <t xml:space="preserve">Avsättning till upphovsmannakonto </t>
  </si>
  <si>
    <t xml:space="preserve">Återföring från upphovsmannakonto </t>
  </si>
  <si>
    <t xml:space="preserve">Avsättning till skogskonto </t>
  </si>
  <si>
    <t xml:space="preserve">Återföring från skogskonto </t>
  </si>
  <si>
    <t xml:space="preserve">Övriga bokslutsdispositioner </t>
  </si>
  <si>
    <t xml:space="preserve">Nedskrivningar av konsolideringskaraktär av anläggningstillgångar </t>
  </si>
  <si>
    <t xml:space="preserve">Förändring av lagerreserv </t>
  </si>
  <si>
    <t xml:space="preserve">Skatt som belastar årets resultat </t>
  </si>
  <si>
    <t>Skatt på grund av ändrad beskattning</t>
  </si>
  <si>
    <t xml:space="preserve">Restituerad skatt </t>
  </si>
  <si>
    <t xml:space="preserve">Uppskjuten skatt </t>
  </si>
  <si>
    <t xml:space="preserve">Övriga skatter </t>
  </si>
  <si>
    <t xml:space="preserve">Resultat </t>
  </si>
  <si>
    <r>
      <t xml:space="preserve">Fria kontogrupper </t>
    </r>
    <r>
      <rPr>
        <sz val="10"/>
        <color indexed="8"/>
        <rFont val="Arial"/>
        <family val="2"/>
      </rPr>
      <t>(nedanstående konton är enbart exempel)</t>
    </r>
  </si>
  <si>
    <r>
      <t>Löner till kollektivanställda (</t>
    </r>
    <r>
      <rPr>
        <sz val="10"/>
        <rFont val="Arial"/>
        <family val="2"/>
      </rPr>
      <t>avgiftsbefriade</t>
    </r>
    <r>
      <rPr>
        <sz val="10"/>
        <color indexed="8"/>
        <rFont val="Arial"/>
        <family val="2"/>
      </rPr>
      <t>) (utlandsanställda)</t>
    </r>
  </si>
  <si>
    <r>
      <t>Vinstandelar till kollektivanställda (</t>
    </r>
    <r>
      <rPr>
        <sz val="10"/>
        <rFont val="Arial"/>
        <family val="2"/>
      </rPr>
      <t>avgiftsbefriade</t>
    </r>
    <r>
      <rPr>
        <sz val="10"/>
        <color indexed="8"/>
        <rFont val="Arial"/>
        <family val="2"/>
      </rPr>
      <t>) (utlandsanställda)</t>
    </r>
  </si>
  <si>
    <r>
      <t>Löner till tjänstemän och ftgsledare (utlandsanställda) (</t>
    </r>
    <r>
      <rPr>
        <sz val="10"/>
        <rFont val="Arial"/>
        <family val="2"/>
      </rPr>
      <t>avgiftsbefriade</t>
    </r>
    <r>
      <rPr>
        <sz val="10"/>
        <color indexed="8"/>
        <rFont val="Arial"/>
        <family val="2"/>
      </rPr>
      <t>)</t>
    </r>
  </si>
  <si>
    <r>
      <t>Vinstandelar till tjänstemän och ftgsledare (utlandsanställda) (</t>
    </r>
    <r>
      <rPr>
        <sz val="10"/>
        <rFont val="Arial"/>
        <family val="2"/>
      </rPr>
      <t>avgiftsbefriade</t>
    </r>
    <r>
      <rPr>
        <sz val="10"/>
        <color indexed="8"/>
        <rFont val="Arial"/>
        <family val="2"/>
      </rPr>
      <t>)</t>
    </r>
  </si>
  <si>
    <r>
      <t>Förändring av periodiseringsfonder för juridisk person och enskild näringsidkare</t>
    </r>
    <r>
      <rPr>
        <sz val="10"/>
        <rFont val="Arial"/>
        <family val="2"/>
      </rPr>
      <t xml:space="preserve"> </t>
    </r>
  </si>
  <si>
    <t>Kopiera kolumnerna och klistra in i flik "Visma-mall". Dra ner formlerna H - N till sista raden. Filtrera bort alla Tomma ur kolumn J, Konto. Kopiera alla blå celler och klistra in via Klistra in värden i fliken "Verlista". Dra ner formlerna i blåa kolumnerna H - L.</t>
  </si>
  <si>
    <r>
      <t xml:space="preserve">Modellens kontoplan är för en förening utan skyldighet att lämna deklaration och som inte redovisar moms. Men modellen går att använda för vilka konton som helst i baskontoplanen. Se flik </t>
    </r>
    <r>
      <rPr>
        <b/>
        <sz val="10"/>
        <color theme="1"/>
        <rFont val="Arial"/>
        <family val="2"/>
      </rPr>
      <t>Kontoplan_Normal_2016</t>
    </r>
    <r>
      <rPr>
        <sz val="10"/>
        <color theme="1"/>
        <rFont val="Arial"/>
        <family val="2"/>
      </rPr>
      <t xml:space="preserve"> för ett exempel på en EU baskontoplan.</t>
    </r>
  </si>
  <si>
    <r>
      <t>Fliken Verlista är källa till de 4 pivoterna, (</t>
    </r>
    <r>
      <rPr>
        <b/>
        <sz val="10"/>
        <color theme="1"/>
        <rFont val="Arial"/>
        <family val="2"/>
      </rPr>
      <t>Verlista!$A$1:$L$5001</t>
    </r>
    <r>
      <rPr>
        <sz val="10"/>
        <color theme="1"/>
        <rFont val="Arial"/>
        <family val="2"/>
      </rPr>
      <t>). Källans dataområde är t o m rad 5001 och detta måste utökas om man har många rader i sin Verlista</t>
    </r>
  </si>
  <si>
    <r>
      <t xml:space="preserve">Pivoterna Resultaträkning och Balansräkning är menade att vara en hjälp till löpande avstämning och en grund till snyggare rapporter i årsbokslutet. Mallar finns på nätet, här är ett exempel på en sida </t>
    </r>
    <r>
      <rPr>
        <b/>
        <sz val="10"/>
        <color theme="1"/>
        <rFont val="Arial"/>
        <family val="2"/>
      </rPr>
      <t>www.mallar.biz</t>
    </r>
    <r>
      <rPr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</si>
</sst>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#,##0.00"/>
    <numFmt numFmtId="165" formatCode="0;0;"/>
    <numFmt numFmtId="166" formatCode="#,##0.00;[Red]\-##,##0.00;"/>
    <numFmt numFmtId="167" formatCode="#,##0.00;[Red]#,##0.00"/>
    <numFmt numFmtId="168" formatCode="#,##0.00_ ;[Red]\-#,##0.00\ 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002060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i/>
      <sz val="9"/>
      <color theme="1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5"/>
      <color rgb="FF00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2" fillId="0" borderId="0"/>
  </cellStyleXfs>
  <cellXfs count="239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66" fontId="0" fillId="0" borderId="1" xfId="0" applyNumberFormat="1" applyFont="1" applyBorder="1"/>
    <xf numFmtId="0" fontId="0" fillId="0" borderId="1" xfId="0" applyFill="1" applyBorder="1"/>
    <xf numFmtId="0" fontId="0" fillId="0" borderId="0" xfId="0" pivotButton="1" applyAlignment="1">
      <alignment horizontal="left"/>
    </xf>
    <xf numFmtId="0" fontId="0" fillId="3" borderId="0" xfId="0" applyFill="1" applyAlignment="1">
      <alignment horizontal="left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5" fillId="0" borderId="0" xfId="0" applyFont="1" applyFill="1" applyBorder="1"/>
    <xf numFmtId="0" fontId="0" fillId="3" borderId="0" xfId="0" applyFill="1"/>
    <xf numFmtId="1" fontId="2" fillId="2" borderId="1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4" fillId="0" borderId="0" xfId="0" applyFont="1" applyFill="1"/>
    <xf numFmtId="167" fontId="0" fillId="0" borderId="0" xfId="0" applyNumberFormat="1"/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pivotButton="1" applyAlignment="1">
      <alignment wrapText="1"/>
    </xf>
    <xf numFmtId="0" fontId="0" fillId="0" borderId="0" xfId="0" pivotButton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/>
    </xf>
    <xf numFmtId="168" fontId="0" fillId="0" borderId="0" xfId="0" applyNumberFormat="1" applyAlignment="1">
      <alignment horizontal="right"/>
    </xf>
    <xf numFmtId="168" fontId="0" fillId="3" borderId="0" xfId="0" applyNumberForma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pivotButton="1" applyFont="1" applyAlignment="1">
      <alignment horizontal="left" wrapText="1"/>
    </xf>
    <xf numFmtId="168" fontId="0" fillId="0" borderId="0" xfId="0" applyNumberFormat="1"/>
    <xf numFmtId="168" fontId="0" fillId="3" borderId="0" xfId="0" applyNumberFormat="1" applyFill="1"/>
    <xf numFmtId="14" fontId="4" fillId="0" borderId="0" xfId="0" applyNumberFormat="1" applyFont="1"/>
    <xf numFmtId="168" fontId="4" fillId="0" borderId="0" xfId="0" applyNumberFormat="1" applyFont="1"/>
    <xf numFmtId="14" fontId="4" fillId="0" borderId="0" xfId="0" applyNumberFormat="1" applyFont="1" applyAlignment="1">
      <alignment horizontal="left"/>
    </xf>
    <xf numFmtId="14" fontId="0" fillId="3" borderId="1" xfId="0" applyNumberFormat="1" applyFill="1" applyBorder="1"/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0" fontId="4" fillId="0" borderId="0" xfId="0" applyNumberFormat="1" applyFont="1"/>
    <xf numFmtId="0" fontId="4" fillId="0" borderId="2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/>
    </xf>
    <xf numFmtId="0" fontId="4" fillId="0" borderId="2" xfId="0" applyNumberFormat="1" applyFont="1" applyBorder="1"/>
    <xf numFmtId="0" fontId="4" fillId="0" borderId="2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168" fontId="6" fillId="2" borderId="1" xfId="0" applyNumberFormat="1" applyFont="1" applyFill="1" applyBorder="1" applyAlignment="1">
      <alignment wrapText="1"/>
    </xf>
    <xf numFmtId="168" fontId="4" fillId="3" borderId="1" xfId="0" applyNumberFormat="1" applyFont="1" applyFill="1" applyBorder="1"/>
    <xf numFmtId="0" fontId="0" fillId="0" borderId="0" xfId="0" applyFill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vertical="center"/>
    </xf>
    <xf numFmtId="166" fontId="1" fillId="0" borderId="1" xfId="0" applyNumberFormat="1" applyFont="1" applyBorder="1"/>
    <xf numFmtId="0" fontId="0" fillId="3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wrapText="1"/>
    </xf>
    <xf numFmtId="14" fontId="2" fillId="2" borderId="1" xfId="0" applyNumberFormat="1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65" fontId="5" fillId="0" borderId="1" xfId="0" applyNumberFormat="1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Border="1"/>
    <xf numFmtId="14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5" fillId="3" borderId="1" xfId="0" applyNumberFormat="1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7" fillId="0" borderId="0" xfId="1" applyAlignment="1">
      <alignment vertical="top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0" fillId="0" borderId="0" xfId="0" applyFont="1"/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" fillId="5" borderId="0" xfId="0" applyFont="1" applyFill="1" applyAlignment="1">
      <alignment wrapText="1"/>
    </xf>
    <xf numFmtId="0" fontId="1" fillId="5" borderId="0" xfId="0" applyFont="1" applyFill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center"/>
    </xf>
    <xf numFmtId="0" fontId="0" fillId="6" borderId="0" xfId="0" applyFill="1" applyAlignment="1">
      <alignment horizontal="left"/>
    </xf>
    <xf numFmtId="167" fontId="0" fillId="6" borderId="0" xfId="0" applyNumberFormat="1" applyFill="1" applyAlignment="1">
      <alignment horizontal="right"/>
    </xf>
    <xf numFmtId="0" fontId="0" fillId="6" borderId="0" xfId="0" applyFill="1"/>
    <xf numFmtId="167" fontId="0" fillId="6" borderId="0" xfId="0" applyNumberFormat="1" applyFill="1"/>
    <xf numFmtId="0" fontId="11" fillId="0" borderId="0" xfId="2" applyFont="1" applyAlignment="1">
      <alignment vertical="top"/>
    </xf>
    <xf numFmtId="0" fontId="11" fillId="0" borderId="0" xfId="2" applyFont="1" applyAlignment="1">
      <alignment vertical="top" wrapText="1"/>
    </xf>
    <xf numFmtId="0" fontId="10" fillId="0" borderId="0" xfId="2" applyFont="1" applyAlignment="1">
      <alignment horizontal="left" vertical="top"/>
    </xf>
    <xf numFmtId="0" fontId="11" fillId="0" borderId="0" xfId="2" applyFont="1" applyAlignment="1">
      <alignment horizontal="left" vertical="top" wrapText="1"/>
    </xf>
    <xf numFmtId="0" fontId="11" fillId="0" borderId="0" xfId="2" applyFont="1" applyAlignment="1">
      <alignment horizontal="center" vertical="top" wrapText="1"/>
    </xf>
    <xf numFmtId="0" fontId="11" fillId="0" borderId="0" xfId="2" applyFont="1"/>
    <xf numFmtId="49" fontId="11" fillId="0" borderId="0" xfId="2" applyNumberFormat="1" applyFont="1" applyAlignment="1">
      <alignment vertical="top" wrapText="1"/>
    </xf>
    <xf numFmtId="0" fontId="11" fillId="0" borderId="0" xfId="2" applyFont="1" applyAlignment="1">
      <alignment horizontal="left" vertical="top"/>
    </xf>
    <xf numFmtId="0" fontId="11" fillId="0" borderId="0" xfId="2" applyFont="1" applyFill="1" applyAlignment="1">
      <alignment vertical="top" wrapText="1"/>
    </xf>
    <xf numFmtId="49" fontId="11" fillId="0" borderId="0" xfId="2" applyNumberFormat="1" applyFont="1" applyAlignment="1">
      <alignment horizontal="left" vertical="top" wrapText="1"/>
    </xf>
    <xf numFmtId="0" fontId="11" fillId="0" borderId="3" xfId="2" applyFont="1" applyBorder="1" applyAlignment="1">
      <alignment horizontal="left" vertical="top"/>
    </xf>
    <xf numFmtId="0" fontId="11" fillId="7" borderId="4" xfId="2" applyFont="1" applyFill="1" applyBorder="1" applyAlignment="1">
      <alignment horizontal="left" vertical="top" wrapText="1"/>
    </xf>
    <xf numFmtId="0" fontId="11" fillId="7" borderId="4" xfId="2" applyFont="1" applyFill="1" applyBorder="1" applyAlignment="1">
      <alignment horizontal="center" vertical="top" wrapText="1"/>
    </xf>
    <xf numFmtId="0" fontId="11" fillId="0" borderId="4" xfId="2" applyFont="1" applyBorder="1" applyAlignment="1">
      <alignment vertical="top"/>
    </xf>
    <xf numFmtId="0" fontId="11" fillId="7" borderId="4" xfId="2" applyFont="1" applyFill="1" applyBorder="1" applyAlignment="1">
      <alignment vertical="top"/>
    </xf>
    <xf numFmtId="0" fontId="13" fillId="7" borderId="6" xfId="2" applyFont="1" applyFill="1" applyBorder="1" applyAlignment="1">
      <alignment horizontal="right" vertical="top" wrapText="1"/>
    </xf>
    <xf numFmtId="0" fontId="11" fillId="0" borderId="0" xfId="2" applyFont="1" applyBorder="1" applyAlignment="1">
      <alignment vertical="top" wrapText="1"/>
    </xf>
    <xf numFmtId="0" fontId="10" fillId="0" borderId="3" xfId="2" applyFont="1" applyBorder="1" applyAlignment="1">
      <alignment horizontal="left" vertical="top"/>
    </xf>
    <xf numFmtId="0" fontId="10" fillId="0" borderId="4" xfId="2" applyFont="1" applyBorder="1" applyAlignment="1">
      <alignment horizontal="left" vertical="top"/>
    </xf>
    <xf numFmtId="0" fontId="10" fillId="0" borderId="4" xfId="2" applyFont="1" applyBorder="1" applyAlignment="1">
      <alignment horizontal="center" vertical="top"/>
    </xf>
    <xf numFmtId="0" fontId="11" fillId="0" borderId="4" xfId="2" applyFont="1" applyBorder="1"/>
    <xf numFmtId="0" fontId="11" fillId="0" borderId="6" xfId="2" applyFont="1" applyBorder="1" applyAlignment="1">
      <alignment vertical="top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center" vertical="top" wrapText="1"/>
    </xf>
    <xf numFmtId="0" fontId="11" fillId="0" borderId="5" xfId="2" applyFont="1" applyBorder="1" applyAlignment="1">
      <alignment horizontal="left" vertical="top" wrapText="1"/>
    </xf>
    <xf numFmtId="0" fontId="11" fillId="0" borderId="4" xfId="2" applyFont="1" applyFill="1" applyBorder="1" applyAlignment="1">
      <alignment horizontal="center" vertical="top" wrapText="1"/>
    </xf>
    <xf numFmtId="0" fontId="11" fillId="0" borderId="5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1" fillId="0" borderId="7" xfId="2" applyFont="1" applyFill="1" applyBorder="1" applyAlignment="1">
      <alignment horizontal="center" vertical="top" wrapText="1"/>
    </xf>
    <xf numFmtId="0" fontId="11" fillId="0" borderId="5" xfId="2" applyFont="1" applyBorder="1" applyAlignment="1">
      <alignment horizontal="center" vertical="top" wrapText="1"/>
    </xf>
    <xf numFmtId="0" fontId="11" fillId="0" borderId="8" xfId="2" applyFont="1" applyBorder="1" applyAlignment="1">
      <alignment horizontal="center" vertical="top"/>
    </xf>
    <xf numFmtId="0" fontId="11" fillId="0" borderId="8" xfId="2" applyFont="1" applyBorder="1" applyAlignment="1">
      <alignment horizontal="left" vertical="top" wrapText="1"/>
    </xf>
    <xf numFmtId="0" fontId="11" fillId="0" borderId="8" xfId="2" applyFont="1" applyBorder="1" applyAlignment="1">
      <alignment horizontal="center" vertical="top" wrapText="1"/>
    </xf>
    <xf numFmtId="0" fontId="11" fillId="0" borderId="8" xfId="2" applyFont="1" applyBorder="1" applyAlignment="1">
      <alignment vertical="top" wrapText="1"/>
    </xf>
    <xf numFmtId="0" fontId="11" fillId="0" borderId="7" xfId="2" applyFont="1" applyBorder="1" applyAlignment="1">
      <alignment horizontal="center" vertical="top"/>
    </xf>
    <xf numFmtId="0" fontId="11" fillId="0" borderId="0" xfId="2" applyFont="1" applyAlignment="1">
      <alignment horizontal="center" vertical="top"/>
    </xf>
    <xf numFmtId="0" fontId="11" fillId="0" borderId="8" xfId="2" applyFont="1" applyFill="1" applyBorder="1" applyAlignment="1">
      <alignment horizontal="center" vertical="top" wrapText="1"/>
    </xf>
    <xf numFmtId="0" fontId="13" fillId="0" borderId="9" xfId="2" applyFont="1" applyBorder="1" applyAlignment="1">
      <alignment horizontal="left" vertical="top" wrapText="1"/>
    </xf>
    <xf numFmtId="0" fontId="13" fillId="0" borderId="9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left" vertical="top" wrapText="1"/>
    </xf>
    <xf numFmtId="0" fontId="13" fillId="0" borderId="5" xfId="2" applyFont="1" applyBorder="1" applyAlignment="1">
      <alignment horizontal="center" vertical="top" wrapText="1"/>
    </xf>
    <xf numFmtId="0" fontId="11" fillId="0" borderId="0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center" vertical="top" wrapText="1"/>
    </xf>
    <xf numFmtId="0" fontId="11" fillId="0" borderId="8" xfId="2" applyFont="1" applyBorder="1" applyAlignment="1">
      <alignment horizontal="left" vertical="top"/>
    </xf>
    <xf numFmtId="0" fontId="3" fillId="0" borderId="0" xfId="2" applyFont="1" applyAlignment="1">
      <alignment vertical="top" wrapText="1"/>
    </xf>
    <xf numFmtId="0" fontId="13" fillId="0" borderId="0" xfId="2" applyFont="1" applyAlignment="1">
      <alignment wrapText="1"/>
    </xf>
    <xf numFmtId="0" fontId="14" fillId="0" borderId="10" xfId="2" applyFont="1" applyBorder="1" applyAlignment="1">
      <alignment horizontal="left" vertical="top" wrapText="1"/>
    </xf>
    <xf numFmtId="0" fontId="14" fillId="0" borderId="5" xfId="2" applyFont="1" applyBorder="1" applyAlignment="1">
      <alignment horizontal="center" vertical="top" wrapText="1"/>
    </xf>
    <xf numFmtId="0" fontId="11" fillId="0" borderId="5" xfId="2" applyFont="1" applyBorder="1" applyAlignment="1">
      <alignment vertical="top"/>
    </xf>
    <xf numFmtId="0" fontId="11" fillId="0" borderId="8" xfId="2" applyFont="1" applyBorder="1" applyAlignment="1">
      <alignment vertical="top"/>
    </xf>
    <xf numFmtId="0" fontId="11" fillId="0" borderId="5" xfId="2" applyFont="1" applyBorder="1" applyAlignment="1">
      <alignment horizontal="left" vertical="top"/>
    </xf>
    <xf numFmtId="0" fontId="14" fillId="0" borderId="10" xfId="2" applyFont="1" applyBorder="1" applyAlignment="1">
      <alignment horizontal="left" vertical="top"/>
    </xf>
    <xf numFmtId="0" fontId="13" fillId="0" borderId="8" xfId="2" applyFont="1" applyBorder="1"/>
    <xf numFmtId="0" fontId="11" fillId="0" borderId="0" xfId="2" applyFont="1" applyBorder="1" applyAlignment="1">
      <alignment horizontal="left" vertical="top"/>
    </xf>
    <xf numFmtId="0" fontId="11" fillId="0" borderId="0" xfId="2" applyFont="1" applyFill="1" applyBorder="1" applyAlignment="1">
      <alignment vertical="top" wrapText="1"/>
    </xf>
    <xf numFmtId="0" fontId="11" fillId="0" borderId="7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left" vertical="top" wrapText="1"/>
    </xf>
    <xf numFmtId="0" fontId="11" fillId="0" borderId="4" xfId="2" applyFont="1" applyBorder="1" applyAlignment="1">
      <alignment vertical="top" wrapText="1"/>
    </xf>
    <xf numFmtId="0" fontId="11" fillId="0" borderId="7" xfId="2" applyFont="1" applyBorder="1" applyAlignment="1">
      <alignment horizontal="left" vertical="top" wrapText="1"/>
    </xf>
    <xf numFmtId="0" fontId="11" fillId="0" borderId="7" xfId="2" applyFont="1" applyBorder="1" applyAlignment="1">
      <alignment vertical="top" wrapText="1"/>
    </xf>
    <xf numFmtId="0" fontId="11" fillId="0" borderId="10" xfId="2" applyFont="1" applyBorder="1" applyAlignment="1">
      <alignment vertical="top" wrapText="1"/>
    </xf>
    <xf numFmtId="0" fontId="13" fillId="0" borderId="4" xfId="2" applyFont="1" applyBorder="1" applyAlignment="1">
      <alignment wrapText="1"/>
    </xf>
    <xf numFmtId="0" fontId="14" fillId="0" borderId="4" xfId="2" applyFont="1" applyBorder="1" applyAlignment="1">
      <alignment horizontal="left" vertical="top" wrapText="1"/>
    </xf>
    <xf numFmtId="0" fontId="15" fillId="0" borderId="4" xfId="2" applyFont="1" applyBorder="1" applyAlignment="1">
      <alignment horizontal="left" vertical="top" wrapText="1"/>
    </xf>
    <xf numFmtId="0" fontId="13" fillId="0" borderId="4" xfId="2" applyFont="1" applyBorder="1" applyAlignment="1">
      <alignment horizontal="center" vertical="top" wrapText="1"/>
    </xf>
    <xf numFmtId="0" fontId="13" fillId="0" borderId="4" xfId="2" applyFont="1" applyBorder="1" applyAlignment="1">
      <alignment horizontal="right" vertical="top" wrapText="1"/>
    </xf>
    <xf numFmtId="0" fontId="11" fillId="0" borderId="4" xfId="2" applyNumberFormat="1" applyFont="1" applyFill="1" applyBorder="1" applyAlignment="1">
      <alignment horizontal="left" vertical="top" wrapText="1"/>
    </xf>
    <xf numFmtId="0" fontId="11" fillId="0" borderId="4" xfId="2" applyNumberFormat="1" applyFont="1" applyFill="1" applyBorder="1" applyAlignment="1">
      <alignment vertical="top" wrapText="1"/>
    </xf>
    <xf numFmtId="0" fontId="14" fillId="0" borderId="4" xfId="2" applyFont="1" applyFill="1" applyBorder="1" applyAlignment="1">
      <alignment horizontal="left" vertical="top" wrapText="1"/>
    </xf>
    <xf numFmtId="0" fontId="11" fillId="0" borderId="4" xfId="2" applyFont="1" applyFill="1" applyBorder="1" applyAlignment="1">
      <alignment horizontal="left" vertical="top" wrapText="1"/>
    </xf>
    <xf numFmtId="0" fontId="14" fillId="0" borderId="7" xfId="2" applyFont="1" applyFill="1" applyBorder="1" applyAlignment="1">
      <alignment horizontal="left" vertical="top" wrapText="1"/>
    </xf>
    <xf numFmtId="0" fontId="11" fillId="0" borderId="7" xfId="2" applyFont="1" applyFill="1" applyBorder="1" applyAlignment="1">
      <alignment horizontal="left" vertical="top" wrapText="1"/>
    </xf>
    <xf numFmtId="0" fontId="11" fillId="0" borderId="7" xfId="2" applyNumberFormat="1" applyFont="1" applyFill="1" applyBorder="1" applyAlignment="1">
      <alignment vertical="top" wrapText="1"/>
    </xf>
    <xf numFmtId="0" fontId="11" fillId="0" borderId="7" xfId="2" applyNumberFormat="1" applyFont="1" applyFill="1" applyBorder="1" applyAlignment="1">
      <alignment horizontal="left" vertical="top" wrapText="1"/>
    </xf>
    <xf numFmtId="0" fontId="11" fillId="0" borderId="0" xfId="2" applyNumberFormat="1" applyFont="1" applyFill="1" applyBorder="1" applyAlignment="1">
      <alignment horizontal="left" vertical="top" wrapText="1"/>
    </xf>
    <xf numFmtId="0" fontId="11" fillId="0" borderId="0" xfId="2" applyNumberFormat="1" applyFont="1" applyFill="1" applyBorder="1" applyAlignment="1">
      <alignment vertical="top" wrapText="1"/>
    </xf>
    <xf numFmtId="0" fontId="11" fillId="0" borderId="0" xfId="2" applyFont="1" applyFill="1" applyAlignment="1">
      <alignment horizontal="left" vertical="top"/>
    </xf>
    <xf numFmtId="0" fontId="11" fillId="0" borderId="0" xfId="2" applyFont="1" applyFill="1" applyAlignment="1">
      <alignment horizontal="left" vertical="top" wrapText="1"/>
    </xf>
    <xf numFmtId="0" fontId="11" fillId="0" borderId="0" xfId="2" applyFont="1" applyFill="1" applyAlignment="1">
      <alignment vertical="top"/>
    </xf>
    <xf numFmtId="0" fontId="13" fillId="0" borderId="6" xfId="2" applyFont="1" applyBorder="1" applyAlignment="1">
      <alignment vertical="top" wrapText="1"/>
    </xf>
    <xf numFmtId="0" fontId="10" fillId="0" borderId="3" xfId="2" applyFont="1" applyBorder="1" applyAlignment="1">
      <alignment horizontal="left" vertical="top" wrapText="1"/>
    </xf>
    <xf numFmtId="0" fontId="13" fillId="0" borderId="4" xfId="2" applyFont="1" applyBorder="1" applyAlignment="1">
      <alignment horizontal="left" vertical="top" wrapText="1"/>
    </xf>
    <xf numFmtId="0" fontId="11" fillId="0" borderId="0" xfId="2" applyFont="1" applyAlignment="1">
      <alignment wrapText="1"/>
    </xf>
    <xf numFmtId="0" fontId="11" fillId="0" borderId="7" xfId="2" applyFont="1" applyBorder="1"/>
    <xf numFmtId="0" fontId="13" fillId="0" borderId="0" xfId="2" applyFont="1" applyAlignment="1">
      <alignment horizontal="right" vertical="top" wrapText="1"/>
    </xf>
    <xf numFmtId="0" fontId="11" fillId="0" borderId="10" xfId="2" applyFont="1" applyBorder="1" applyAlignment="1">
      <alignment horizontal="left" vertical="top" wrapText="1"/>
    </xf>
    <xf numFmtId="0" fontId="11" fillId="0" borderId="10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left" vertical="top" wrapText="1"/>
    </xf>
    <xf numFmtId="0" fontId="11" fillId="0" borderId="9" xfId="2" applyFont="1" applyBorder="1" applyAlignment="1">
      <alignment horizontal="left" vertical="top" wrapText="1"/>
    </xf>
    <xf numFmtId="0" fontId="11" fillId="0" borderId="9" xfId="2" applyFont="1" applyBorder="1" applyAlignment="1">
      <alignment horizontal="center" vertical="top" wrapText="1"/>
    </xf>
    <xf numFmtId="0" fontId="13" fillId="0" borderId="5" xfId="2" applyFont="1" applyBorder="1" applyAlignment="1">
      <alignment vertical="top" wrapText="1"/>
    </xf>
    <xf numFmtId="0" fontId="11" fillId="0" borderId="0" xfId="2" applyFont="1" applyBorder="1"/>
    <xf numFmtId="0" fontId="13" fillId="0" borderId="0" xfId="2" applyFont="1" applyAlignment="1">
      <alignment horizontal="left" vertical="top" wrapText="1"/>
    </xf>
    <xf numFmtId="0" fontId="13" fillId="0" borderId="0" xfId="2" applyFont="1" applyAlignment="1">
      <alignment horizontal="center" vertical="top" wrapText="1"/>
    </xf>
    <xf numFmtId="0" fontId="13" fillId="0" borderId="0" xfId="2" applyFont="1" applyAlignment="1">
      <alignment vertical="top" wrapText="1"/>
    </xf>
    <xf numFmtId="0" fontId="13" fillId="7" borderId="4" xfId="2" applyFont="1" applyFill="1" applyBorder="1" applyAlignment="1">
      <alignment horizontal="right" vertical="top" wrapText="1"/>
    </xf>
    <xf numFmtId="0" fontId="13" fillId="0" borderId="10" xfId="2" applyFont="1" applyBorder="1" applyAlignment="1">
      <alignment vertical="top" wrapText="1"/>
    </xf>
    <xf numFmtId="0" fontId="10" fillId="0" borderId="0" xfId="2" applyFont="1" applyAlignment="1">
      <alignment vertical="top"/>
    </xf>
    <xf numFmtId="0" fontId="10" fillId="0" borderId="0" xfId="2" applyFont="1" applyAlignment="1"/>
    <xf numFmtId="0" fontId="3" fillId="0" borderId="8" xfId="2" applyFont="1" applyBorder="1" applyAlignment="1">
      <alignment vertical="top" wrapText="1"/>
    </xf>
    <xf numFmtId="0" fontId="3" fillId="0" borderId="8" xfId="2" applyFont="1" applyBorder="1" applyAlignment="1">
      <alignment wrapText="1"/>
    </xf>
    <xf numFmtId="0" fontId="11" fillId="0" borderId="11" xfId="2" applyFont="1" applyBorder="1" applyAlignment="1">
      <alignment vertical="top" wrapText="1"/>
    </xf>
    <xf numFmtId="0" fontId="14" fillId="0" borderId="5" xfId="2" applyFont="1" applyBorder="1" applyAlignment="1">
      <alignment horizontal="left" vertical="top" wrapText="1"/>
    </xf>
    <xf numFmtId="0" fontId="14" fillId="0" borderId="0" xfId="2" applyFont="1" applyBorder="1" applyAlignment="1">
      <alignment horizontal="center" vertical="top" wrapText="1"/>
    </xf>
    <xf numFmtId="0" fontId="14" fillId="0" borderId="8" xfId="2" applyFont="1" applyBorder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17" fillId="0" borderId="0" xfId="2" applyFont="1" applyAlignment="1">
      <alignment horizontal="left" vertical="top" wrapText="1"/>
    </xf>
    <xf numFmtId="0" fontId="17" fillId="0" borderId="0" xfId="2" applyFont="1" applyBorder="1" applyAlignment="1">
      <alignment horizontal="left" vertical="top" wrapText="1"/>
    </xf>
    <xf numFmtId="0" fontId="11" fillId="0" borderId="0" xfId="2" applyFont="1" applyBorder="1" applyAlignment="1">
      <alignment vertical="top"/>
    </xf>
    <xf numFmtId="0" fontId="13" fillId="0" borderId="9" xfId="2" applyFont="1" applyBorder="1" applyAlignment="1">
      <alignment horizontal="left" vertical="top" wrapText="1"/>
    </xf>
    <xf numFmtId="0" fontId="13" fillId="0" borderId="5" xfId="2" applyFont="1" applyBorder="1" applyAlignment="1">
      <alignment horizontal="left" vertical="top" wrapText="1"/>
    </xf>
    <xf numFmtId="0" fontId="11" fillId="0" borderId="9" xfId="2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0" fontId="11" fillId="0" borderId="10" xfId="2" applyFont="1" applyBorder="1" applyAlignment="1">
      <alignment vertical="top" wrapText="1"/>
    </xf>
    <xf numFmtId="0" fontId="11" fillId="0" borderId="9" xfId="2" applyFont="1" applyBorder="1" applyAlignment="1">
      <alignment horizontal="left" vertical="top" wrapText="1"/>
    </xf>
    <xf numFmtId="0" fontId="11" fillId="0" borderId="5" xfId="2" applyFont="1" applyBorder="1" applyAlignment="1">
      <alignment horizontal="left" vertical="top" wrapText="1"/>
    </xf>
    <xf numFmtId="0" fontId="13" fillId="0" borderId="9" xfId="2" applyFont="1" applyBorder="1" applyAlignment="1">
      <alignment vertical="top" wrapText="1"/>
    </xf>
    <xf numFmtId="0" fontId="13" fillId="0" borderId="5" xfId="2" applyFont="1" applyBorder="1" applyAlignment="1">
      <alignment vertical="top" wrapText="1"/>
    </xf>
    <xf numFmtId="0" fontId="4" fillId="4" borderId="2" xfId="0" applyNumberFormat="1" applyFont="1" applyFill="1" applyBorder="1" applyAlignment="1">
      <alignment horizontal="left" wrapText="1"/>
    </xf>
    <xf numFmtId="0" fontId="4" fillId="0" borderId="2" xfId="0" applyNumberFormat="1" applyFont="1" applyBorder="1" applyAlignment="1">
      <alignment horizontal="left"/>
    </xf>
  </cellXfs>
  <cellStyles count="3">
    <cellStyle name="Hyperlänk" xfId="1" builtinId="8"/>
    <cellStyle name="Normal" xfId="0" builtinId="0"/>
    <cellStyle name="Normal 2" xfId="2"/>
  </cellStyles>
  <dxfs count="537">
    <dxf>
      <fill>
        <patternFill patternType="solid">
          <bgColor theme="4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6" tint="0.79998168889431442"/>
        </patternFill>
      </fill>
    </dxf>
    <dxf>
      <numFmt numFmtId="168" formatCode="#,##0.00_ ;[Red]\-#,##0.00\ 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solid">
          <bgColor theme="4" tint="0.79998168889431442"/>
        </patternFill>
      </fill>
    </dxf>
    <dxf>
      <alignment horizontal="left" readingOrder="0"/>
    </dxf>
    <dxf>
      <numFmt numFmtId="168" formatCode="#,##0.00_ ;[Red]\-#,##0.00\ 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solid">
          <bgColor theme="4" tint="0.79998168889431442"/>
        </patternFill>
      </fill>
    </dxf>
    <dxf>
      <alignment horizontal="left" readingOrder="0"/>
    </dxf>
    <dxf>
      <font>
        <b val="0"/>
      </font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numFmt numFmtId="168" formatCode="#,##0.00_ ;[Red]\-#,##0.00\ "/>
    </dxf>
    <dxf>
      <alignment horizontal="general" readingOrder="0"/>
    </dxf>
    <dxf>
      <fill>
        <patternFill patternType="solid">
          <bgColor theme="4" tint="0.7999816888943144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solid">
          <bgColor theme="4" tint="0.79998168889431442"/>
        </patternFill>
      </fill>
    </dxf>
    <dxf>
      <alignment horizontal="left" readingOrder="0"/>
    </dxf>
    <dxf>
      <numFmt numFmtId="168" formatCode="#,##0.00_ ;[Red]\-#,##0.00\ 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solid">
          <bgColor theme="4" tint="0.79998168889431442"/>
        </patternFill>
      </fill>
    </dxf>
    <dxf>
      <alignment horizontal="left" readingOrder="0"/>
    </dxf>
    <dxf>
      <fill>
        <patternFill patternType="solid">
          <bgColor theme="6" tint="0.7999816888943144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24</xdr:row>
      <xdr:rowOff>22860</xdr:rowOff>
    </xdr:from>
    <xdr:to>
      <xdr:col>8</xdr:col>
      <xdr:colOff>632460</xdr:colOff>
      <xdr:row>40</xdr:row>
      <xdr:rowOff>129540</xdr:rowOff>
    </xdr:to>
    <xdr:sp macro="" textlink="">
      <xdr:nvSpPr>
        <xdr:cNvPr id="2" name="textruta 1"/>
        <xdr:cNvSpPr txBox="1"/>
      </xdr:nvSpPr>
      <xdr:spPr>
        <a:xfrm>
          <a:off x="990600" y="3657600"/>
          <a:ext cx="38633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Visma-mall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Mallen är gjord till programmet Visma Förening. I detta program väljer man Utskrifter / Bokföring / Verifikationslista / Fil. Programmet skapar en fil med namnet "Verifikationslista.xls" som man sparar ned i lämplig mapp.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Öppna filen via Excel. Markera alla kolumner och kopiera. Välj Klistra in / Klistra in special / Värden. Denna åtgärd dödar alla formler. Ta bort de översta raderna 1 - 11 så att listan börjar med verifikation 1.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Kopiera kolumnerna och klistra in i flik "Visma-mall". Dra ner formlerna H - N till sista raden. Filtrera bort alla Tomma ur kolumn J, Konto. Kopiera alla blå celler och klistra in via Klistra in värden i fliken "Verlista".</a:t>
          </a:r>
        </a:p>
        <a:p>
          <a:endParaRPr lang="sv-SE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veka" refreshedDate="42743.424122222219" createdVersion="5" refreshedVersion="5" minRefreshableVersion="3" recordCount="763">
  <cacheSource type="worksheet">
    <worksheetSource ref="A1:K5001" sheet="Verlista"/>
  </cacheSource>
  <cacheFields count="11">
    <cacheField name="Ver nr" numFmtId="0">
      <sharedItems containsString="0" containsBlank="1" containsNumber="1" containsInteger="1" minValue="0" maxValue="53" count="5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m/>
      </sharedItems>
    </cacheField>
    <cacheField name="Datum" numFmtId="14">
      <sharedItems containsNonDate="0" containsDate="1" containsString="0" containsBlank="1" minDate="2015-01-01T00:00:00" maxDate="2017-01-02T00:00:00" count="94">
        <d v="2015-01-01T00:00:00"/>
        <d v="2015-01-07T00:00:00"/>
        <d v="2015-01-08T00:00:00"/>
        <d v="2015-01-26T00:00:00"/>
        <d v="2015-02-03T00:00:00"/>
        <d v="2015-02-04T00:00:00"/>
        <d v="2015-02-08T00:00:00"/>
        <d v="2015-02-10T00:00:00"/>
        <d v="2015-02-11T00:00:00"/>
        <d v="2015-02-16T00:00:00"/>
        <d v="2015-02-17T00:00:00"/>
        <d v="2015-02-19T00:00:00"/>
        <d v="2015-02-22T00:00:00"/>
        <d v="2015-03-03T00:00:00"/>
        <d v="2015-03-06T00:00:00"/>
        <d v="2015-03-11T00:00:00"/>
        <d v="2015-03-18T00:00:00"/>
        <d v="2015-03-29T00:00:00"/>
        <d v="2015-03-30T00:00:00"/>
        <d v="2015-03-31T00:00:00"/>
        <d v="2015-04-14T00:00:00"/>
        <d v="2015-04-15T00:00:00"/>
        <d v="2015-04-18T00:00:00"/>
        <d v="2015-04-22T00:00:00"/>
        <d v="2015-04-25T00:00:00"/>
        <d v="2015-04-26T00:00:00"/>
        <d v="2015-05-09T00:00:00"/>
        <d v="2015-05-17T00:00:00"/>
        <d v="2015-05-18T00:00:00"/>
        <d v="2015-05-31T00:00:00"/>
        <d v="2015-06-02T00:00:00"/>
        <d v="2015-06-07T00:00:00"/>
        <d v="2015-06-13T00:00:00"/>
        <d v="2015-06-15T00:00:00"/>
        <d v="2015-06-16T00:00:00"/>
        <d v="2015-06-17T00:00:00"/>
        <d v="2015-06-20T00:00:00"/>
        <d v="2015-06-28T00:00:00"/>
        <d v="2015-08-03T00:00:00"/>
        <d v="2015-08-04T00:00:00"/>
        <d v="2015-09-12T00:00:00"/>
        <d v="2015-09-29T00:00:00"/>
        <d v="2015-09-30T00:00:00"/>
        <d v="2015-11-17T00:00:00"/>
        <d v="2015-12-01T00:00:00"/>
        <d v="2015-12-31T00:00:00"/>
        <d v="2016-01-01T00:00:00"/>
        <d v="2016-01-07T00:00:00"/>
        <d v="2016-01-08T00:00:00"/>
        <d v="2016-01-26T00:00:00"/>
        <d v="2016-02-03T00:00:00"/>
        <d v="2016-02-04T00:00:00"/>
        <d v="2016-02-08T00:00:00"/>
        <d v="2016-02-10T00:00:00"/>
        <d v="2016-02-11T00:00:00"/>
        <d v="2016-02-16T00:00:00"/>
        <d v="2016-02-17T00:00:00"/>
        <d v="2016-02-19T00:00:00"/>
        <d v="2016-02-22T00:00:00"/>
        <d v="2016-03-03T00:00:00"/>
        <d v="2016-03-06T00:00:00"/>
        <d v="2016-03-11T00:00:00"/>
        <d v="2016-03-18T00:00:00"/>
        <d v="2016-03-29T00:00:00"/>
        <d v="2016-03-30T00:00:00"/>
        <d v="2016-03-31T00:00:00"/>
        <d v="2016-04-14T00:00:00"/>
        <d v="2016-04-15T00:00:00"/>
        <d v="2016-04-18T00:00:00"/>
        <d v="2016-04-22T00:00:00"/>
        <d v="2016-04-25T00:00:00"/>
        <d v="2016-04-26T00:00:00"/>
        <d v="2016-05-09T00:00:00"/>
        <d v="2016-05-17T00:00:00"/>
        <d v="2016-05-18T00:00:00"/>
        <d v="2016-05-31T00:00:00"/>
        <d v="2016-06-02T00:00:00"/>
        <d v="2016-06-07T00:00:00"/>
        <d v="2016-06-13T00:00:00"/>
        <d v="2016-06-15T00:00:00"/>
        <d v="2016-06-16T00:00:00"/>
        <d v="2016-06-17T00:00:00"/>
        <d v="2016-06-20T00:00:00"/>
        <d v="2016-06-28T00:00:00"/>
        <d v="2016-08-03T00:00:00"/>
        <d v="2016-08-04T00:00:00"/>
        <d v="2016-09-12T00:00:00"/>
        <d v="2016-09-29T00:00:00"/>
        <d v="2016-09-30T00:00:00"/>
        <d v="2016-11-17T00:00:00"/>
        <d v="2016-12-01T00:00:00"/>
        <d v="2016-12-31T00:00:00"/>
        <d v="2017-01-01T00:00:00"/>
        <m/>
      </sharedItems>
      <fieldGroup base="1">
        <rangePr groupBy="years" startDate="2015-01-01T00:00:00" endDate="2017-01-02T00:00:00"/>
        <groupItems count="5">
          <s v="(tom)"/>
          <s v="2015"/>
          <s v="2016"/>
          <s v="2017"/>
          <s v="&gt;2017-01-02"/>
        </groupItems>
      </fieldGroup>
    </cacheField>
    <cacheField name="Konto" numFmtId="0">
      <sharedItems containsString="0" containsBlank="1" containsNumber="1" containsInteger="1" minValue="1700" maxValue="8999" count="36">
        <n v="1700"/>
        <n v="1910"/>
        <n v="1920"/>
        <n v="1952"/>
        <n v="1960"/>
        <n v="2091"/>
        <n v="2099"/>
        <n v="2128"/>
        <n v="6570"/>
        <n v="3894"/>
        <n v="6982"/>
        <n v="6980"/>
        <n v="7610"/>
        <n v="3890"/>
        <n v="3910"/>
        <n v="3310"/>
        <n v="6450"/>
        <n v="5110"/>
        <n v="3896"/>
        <n v="6200"/>
        <n v="3990"/>
        <n v="6540"/>
        <n v="3892"/>
        <n v="6995"/>
        <n v="6100"/>
        <n v="6490"/>
        <n v="6410"/>
        <n v="5120"/>
        <n v="5140"/>
        <n v="5160"/>
        <n v="5162"/>
        <n v="5170"/>
        <n v="6310"/>
        <n v="8310"/>
        <n v="8999"/>
        <m/>
      </sharedItems>
    </cacheField>
    <cacheField name="Kontonamn" numFmtId="0">
      <sharedItems containsBlank="1" count="35">
        <s v="Förutbet kostnader, upplupna intäkter"/>
        <s v="Kassa"/>
        <s v="Plusgiro"/>
        <s v="Nordea Fastränte 2 år"/>
        <s v="Sparkonto"/>
        <s v="Balanserad vinst eller förlust"/>
        <s v="Årets resultat"/>
        <s v="Reparationsfond"/>
        <s v="Bankkostnader"/>
        <s v="Köavgifter"/>
        <s v="Medlemsavg"/>
        <s v="Föreningsavgifter"/>
        <s v="Utbildning"/>
        <s v="Medlemsavgifter"/>
        <s v="Arrendeavgifter"/>
        <s v="Lotteriintäkter"/>
        <s v="Årsmöteskostnader"/>
        <s v="Arrendekostnader"/>
        <s v="Värderingsavgifter"/>
        <s v="Telefon och post"/>
        <s v="Administrativa intäkter"/>
        <s v="IT-kostnader"/>
        <s v="Inträdesavgift ny medlem"/>
        <s v="Gåvor/ uppvaktningar"/>
        <s v="Kontorsmateriel"/>
        <s v="Sammanträdeskostnader"/>
        <s v="Arvoden"/>
        <s v="Elkostnader"/>
        <s v="Vatten och avlopp"/>
        <s v="Städdagar"/>
        <s v="Sophämtning"/>
        <s v="Reparation och underhåll"/>
        <s v="Företagsförsäkringar"/>
        <s v="Ränteintäkter"/>
        <m/>
      </sharedItems>
    </cacheField>
    <cacheField name="Obj" numFmtId="0">
      <sharedItems containsBlank="1" containsMixedTypes="1" containsNumber="1" containsInteger="1" minValue="100" maxValue="105" count="7">
        <s v=" "/>
        <n v="100"/>
        <n v="101"/>
        <n v="102"/>
        <n v="103"/>
        <n v="105"/>
        <m/>
      </sharedItems>
    </cacheField>
    <cacheField name="Verifikationstext" numFmtId="0">
      <sharedItems containsBlank="1" count="110">
        <s v="IB 2015"/>
        <s v="Årspris företagspaket"/>
        <s v="Köavgift"/>
        <s v="Medlemsavgift"/>
        <s v="Koloniträdgårdar"/>
        <s v="Odlarskola"/>
        <s v="Stuga 101 medlemsavg och arrende"/>
        <s v="Stuga 102 medlemsavg och arrende"/>
        <s v="Stuga 122 medlemsavg och arrende"/>
        <s v="Stuga 123 medlemsavg och arrende"/>
        <s v="Stuga 103 medlemsavg och arrende"/>
        <s v="Stuga 104 medlemsavg och arrende"/>
        <s v="Stuga 105 medlemsavg och arrende"/>
        <s v="Stuga 106 medlemsavg och arrende"/>
        <s v="Stuga 124 medlemsavg och arrende"/>
        <s v="Stuga 125 medlemsavg och arrende"/>
        <s v="Stuga 126 medlemsavg och arrende"/>
        <s v="Stuga 127 medlemsavg och arrende"/>
        <s v="Stuga 107 medlemsavg och arrende"/>
        <s v="Stuga 108 medlemsavg och arrende"/>
        <s v="Stuga 109 medlemsavg och arrende"/>
        <s v="Stuga 110 medlemsavg och arrende"/>
        <s v="Stuga 128 medlemsavg och arrende"/>
        <s v="Stuga 129 medlemsavg och arrende"/>
        <s v="Stuga 130 medlemsavg och arrende"/>
        <s v="Stuga 131 medlemsavg och arrende"/>
        <s v="Stuga 111 medlemsavg och arrende"/>
        <s v="Stuga 112 medlemsavg och arrende"/>
        <s v="Stuga 113 medlemsavg och arrende"/>
        <s v="Stuga 114 medlemsavg och arrende"/>
        <s v="Stuga 115 medlemsavg och arrende"/>
        <s v="Stuga 116 medlemsavg och arrende"/>
        <s v="Stuga 117 medlemsavg och arrende"/>
        <s v="Stuga 118 medlemsavg och arrende"/>
        <s v="Stuga 119 medlemsavg och arrende"/>
        <s v="Stuga 120 medlemsavg och arrende"/>
        <s v="Stuga 121 medlemsavg och arrende"/>
        <s v="Stuga 132 medlemsavg och arrende"/>
        <s v="Stuga 133 medlemsavg och arrende"/>
        <s v="Stuga 134 medlemsavg och arrende"/>
        <s v="Stuga 135 medlemsavg och arrende"/>
        <s v="Stuga 136 medlemsavg och arrende"/>
        <s v="Stuga 137 medlemsavg och arrende"/>
        <s v="Stuga 138 medlemsavg och arrende"/>
        <s v="Stuga 139 medlemsavg och arrende"/>
        <s v="Stuga 140 medlemsavg och arrende"/>
        <s v="Lotteri årsmöte"/>
        <s v="Utlägg lotterivinster"/>
        <s v="Årsmöteslokal"/>
        <s v="Stadsdelsnämnden"/>
        <s v="Värderingsavgift 117"/>
        <s v="Värderingsavgift 118"/>
        <s v="Värderingsavgift 135"/>
        <s v="Utlägg frimärken"/>
        <s v="Städavgift 110"/>
        <s v="Webbhotell 1 år"/>
        <s v="Inträdesavgift 115"/>
        <s v="Inträdesavgift 112"/>
        <s v="Städavgift 116"/>
        <s v="Städavgift 122"/>
        <s v="Städavgift 127"/>
        <s v="Städavgift 120"/>
        <s v="Inträdesavgift 140"/>
        <s v="Utlägg gåva"/>
        <s v="Utlägg toner"/>
        <s v="Utlägg styrelsemöte"/>
        <s v="Arvoden 2016"/>
        <s v="Ellevio"/>
        <s v="Stockholm Vatten"/>
        <s v="Container mm"/>
        <s v="Stockholm Vatten avfall"/>
        <s v="Reparation och underhåll"/>
        <s v="Företagsförsäkring"/>
        <s v="Sparränta"/>
        <s v="Årets resultat"/>
        <s v="IB 2016"/>
        <s v="Lotteri årsmöte 2016-03-06"/>
        <s v="Värderingsavgift 103"/>
        <s v="Värderingsavgift 121"/>
        <s v="Värderingsavgift 130"/>
        <s v="Inträdesavgift 102"/>
        <s v="Städavgift 101"/>
        <s v="Städavgift 115"/>
        <s v="Städavgift 125"/>
        <s v="Inträdesavgift 135"/>
        <s v="Lotteriintäkter"/>
        <s v="Medlemsavgifter"/>
        <s v="Inträdesavgift ny medlem"/>
        <s v="Köavgifter"/>
        <s v="Värderingsavgifter"/>
        <s v="Arrendeavgifter"/>
        <s v="Administrativa intäkter"/>
        <s v="Ränteintäkter"/>
        <s v="Arrendekostnader"/>
        <s v="Elkostnader"/>
        <s v="Vatten och avlopp"/>
        <s v="Städdagar"/>
        <s v="Sophämtning"/>
        <s v="Kontorsmateriel"/>
        <s v="Telefon och post"/>
        <s v="Företagsförsäkringar"/>
        <s v="Arvoden"/>
        <s v="Årsmöteskostnader"/>
        <s v="Sammanträdeskostnader"/>
        <s v="IT-kostnader"/>
        <s v="Bankkostnader"/>
        <s v="Föreningsavgifter"/>
        <s v="Gåvor/ uppvaktningar"/>
        <s v="Utbildning"/>
        <m/>
      </sharedItems>
    </cacheField>
    <cacheField name="Belopp" numFmtId="0">
      <sharedItems containsString="0" containsBlank="1" containsNumber="1" containsInteger="1" minValue="-150000" maxValue="160000"/>
    </cacheField>
    <cacheField name="Datum2" numFmtId="0">
      <sharedItems containsNonDate="0" containsDate="1" containsString="0" containsBlank="1" minDate="2015-01-01T00:00:00" maxDate="2017-01-02T00:00:00" count="94">
        <d v="2015-01-01T00:00:00"/>
        <d v="2015-01-07T00:00:00"/>
        <d v="2015-01-08T00:00:00"/>
        <d v="2015-01-26T00:00:00"/>
        <d v="2015-02-03T00:00:00"/>
        <d v="2015-02-04T00:00:00"/>
        <d v="2015-02-08T00:00:00"/>
        <d v="2015-02-10T00:00:00"/>
        <d v="2015-02-11T00:00:00"/>
        <d v="2015-02-16T00:00:00"/>
        <d v="2015-02-17T00:00:00"/>
        <d v="2015-02-19T00:00:00"/>
        <d v="2015-02-22T00:00:00"/>
        <d v="2015-03-03T00:00:00"/>
        <d v="2015-03-06T00:00:00"/>
        <d v="2015-03-11T00:00:00"/>
        <d v="2015-03-18T00:00:00"/>
        <d v="2015-03-29T00:00:00"/>
        <d v="2015-03-30T00:00:00"/>
        <d v="2015-03-31T00:00:00"/>
        <d v="2015-04-14T00:00:00"/>
        <d v="2015-04-15T00:00:00"/>
        <d v="2015-04-18T00:00:00"/>
        <d v="2015-04-22T00:00:00"/>
        <d v="2015-04-25T00:00:00"/>
        <d v="2015-04-26T00:00:00"/>
        <d v="2015-05-09T00:00:00"/>
        <d v="2015-05-17T00:00:00"/>
        <d v="2015-05-18T00:00:00"/>
        <d v="2015-05-31T00:00:00"/>
        <d v="2015-06-02T00:00:00"/>
        <d v="2015-06-07T00:00:00"/>
        <d v="2015-06-13T00:00:00"/>
        <d v="2015-06-15T00:00:00"/>
        <d v="2015-06-16T00:00:00"/>
        <d v="2015-06-17T00:00:00"/>
        <d v="2015-06-20T00:00:00"/>
        <d v="2015-06-28T00:00:00"/>
        <d v="2015-08-03T00:00:00"/>
        <d v="2015-08-04T00:00:00"/>
        <d v="2015-09-12T00:00:00"/>
        <d v="2015-09-29T00:00:00"/>
        <d v="2015-09-30T00:00:00"/>
        <d v="2015-11-17T00:00:00"/>
        <d v="2015-12-01T00:00:00"/>
        <d v="2015-12-31T00:00:00"/>
        <d v="2016-01-01T00:00:00"/>
        <d v="2016-01-07T00:00:00"/>
        <d v="2016-01-08T00:00:00"/>
        <d v="2016-01-26T00:00:00"/>
        <d v="2016-02-03T00:00:00"/>
        <d v="2016-02-04T00:00:00"/>
        <d v="2016-02-08T00:00:00"/>
        <d v="2016-02-10T00:00:00"/>
        <d v="2016-02-11T00:00:00"/>
        <d v="2016-02-16T00:00:00"/>
        <d v="2016-02-17T00:00:00"/>
        <d v="2016-02-19T00:00:00"/>
        <d v="2016-02-22T00:00:00"/>
        <d v="2016-03-03T00:00:00"/>
        <d v="2016-03-06T00:00:00"/>
        <d v="2016-03-11T00:00:00"/>
        <d v="2016-03-18T00:00:00"/>
        <d v="2016-03-29T00:00:00"/>
        <d v="2016-03-30T00:00:00"/>
        <d v="2016-03-31T00:00:00"/>
        <d v="2016-04-14T00:00:00"/>
        <d v="2016-04-15T00:00:00"/>
        <d v="2016-04-18T00:00:00"/>
        <d v="2016-04-22T00:00:00"/>
        <d v="2016-04-25T00:00:00"/>
        <d v="2016-04-26T00:00:00"/>
        <d v="2016-05-09T00:00:00"/>
        <d v="2016-05-17T00:00:00"/>
        <d v="2016-05-18T00:00:00"/>
        <d v="2016-05-31T00:00:00"/>
        <d v="2016-06-02T00:00:00"/>
        <d v="2016-06-07T00:00:00"/>
        <d v="2016-06-13T00:00:00"/>
        <d v="2016-06-15T00:00:00"/>
        <d v="2016-06-16T00:00:00"/>
        <d v="2016-06-17T00:00:00"/>
        <d v="2016-06-20T00:00:00"/>
        <d v="2016-06-28T00:00:00"/>
        <d v="2016-08-03T00:00:00"/>
        <d v="2016-08-04T00:00:00"/>
        <d v="2016-09-12T00:00:00"/>
        <d v="2016-09-29T00:00:00"/>
        <d v="2016-09-30T00:00:00"/>
        <d v="2016-11-17T00:00:00"/>
        <d v="2016-12-01T00:00:00"/>
        <d v="2016-12-31T00:00:00"/>
        <d v="2017-01-01T00:00:00"/>
        <m/>
      </sharedItems>
    </cacheField>
    <cacheField name="År" numFmtId="0">
      <sharedItems containsBlank="1" containsMixedTypes="1" containsNumber="1" containsInteger="1" minValue="2015" maxValue="2016" count="4">
        <n v="2015"/>
        <n v="2016"/>
        <s v="2017budget"/>
        <m/>
      </sharedItems>
    </cacheField>
    <cacheField name="Konto_x000a_klass1" numFmtId="0">
      <sharedItems containsString="0" containsBlank="1" containsNumber="1" containsInteger="1" minValue="1" maxValue="8"/>
    </cacheField>
    <cacheField name="Konto_x000a_klass2" numFmtId="1">
      <sharedItems containsString="0" containsBlank="1" containsNumber="1" containsInteger="1" minValue="17" maxValue="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iveka" refreshedDate="42743.424821296299" createdVersion="5" refreshedVersion="5" minRefreshableVersion="3" recordCount="763">
  <cacheSource type="worksheet">
    <worksheetSource ref="A1:L5001" sheet="Verlista"/>
  </cacheSource>
  <cacheFields count="12">
    <cacheField name="Ver nr" numFmtId="0">
      <sharedItems containsString="0" containsBlank="1" containsNumber="1" containsInteger="1" minValue="0" maxValue="53"/>
    </cacheField>
    <cacheField name="Datum" numFmtId="14">
      <sharedItems containsNonDate="0" containsDate="1" containsString="0" containsBlank="1" minDate="2015-01-01T00:00:00" maxDate="2017-01-02T00:00:00" count="94">
        <d v="2015-01-01T00:00:00"/>
        <d v="2015-01-07T00:00:00"/>
        <d v="2015-01-08T00:00:00"/>
        <d v="2015-01-26T00:00:00"/>
        <d v="2015-02-03T00:00:00"/>
        <d v="2015-02-04T00:00:00"/>
        <d v="2015-02-08T00:00:00"/>
        <d v="2015-02-10T00:00:00"/>
        <d v="2015-02-11T00:00:00"/>
        <d v="2015-02-16T00:00:00"/>
        <d v="2015-02-17T00:00:00"/>
        <d v="2015-02-19T00:00:00"/>
        <d v="2015-02-22T00:00:00"/>
        <d v="2015-03-03T00:00:00"/>
        <d v="2015-03-06T00:00:00"/>
        <d v="2015-03-11T00:00:00"/>
        <d v="2015-03-18T00:00:00"/>
        <d v="2015-03-29T00:00:00"/>
        <d v="2015-03-30T00:00:00"/>
        <d v="2015-03-31T00:00:00"/>
        <d v="2015-04-14T00:00:00"/>
        <d v="2015-04-15T00:00:00"/>
        <d v="2015-04-18T00:00:00"/>
        <d v="2015-04-22T00:00:00"/>
        <d v="2015-04-25T00:00:00"/>
        <d v="2015-04-26T00:00:00"/>
        <d v="2015-05-09T00:00:00"/>
        <d v="2015-05-17T00:00:00"/>
        <d v="2015-05-18T00:00:00"/>
        <d v="2015-05-31T00:00:00"/>
        <d v="2015-06-02T00:00:00"/>
        <d v="2015-06-07T00:00:00"/>
        <d v="2015-06-13T00:00:00"/>
        <d v="2015-06-15T00:00:00"/>
        <d v="2015-06-16T00:00:00"/>
        <d v="2015-06-17T00:00:00"/>
        <d v="2015-06-20T00:00:00"/>
        <d v="2015-06-28T00:00:00"/>
        <d v="2015-08-03T00:00:00"/>
        <d v="2015-08-04T00:00:00"/>
        <d v="2015-09-12T00:00:00"/>
        <d v="2015-09-29T00:00:00"/>
        <d v="2015-09-30T00:00:00"/>
        <d v="2015-11-17T00:00:00"/>
        <d v="2015-12-01T00:00:00"/>
        <d v="2015-12-31T00:00:00"/>
        <d v="2016-01-01T00:00:00"/>
        <d v="2016-01-07T00:00:00"/>
        <d v="2016-01-08T00:00:00"/>
        <d v="2016-01-26T00:00:00"/>
        <d v="2016-02-03T00:00:00"/>
        <d v="2016-02-04T00:00:00"/>
        <d v="2016-02-08T00:00:00"/>
        <d v="2016-02-10T00:00:00"/>
        <d v="2016-02-11T00:00:00"/>
        <d v="2016-02-16T00:00:00"/>
        <d v="2016-02-17T00:00:00"/>
        <d v="2016-02-19T00:00:00"/>
        <d v="2016-02-22T00:00:00"/>
        <d v="2016-03-03T00:00:00"/>
        <d v="2016-03-06T00:00:00"/>
        <d v="2016-03-11T00:00:00"/>
        <d v="2016-03-18T00:00:00"/>
        <d v="2016-03-29T00:00:00"/>
        <d v="2016-03-30T00:00:00"/>
        <d v="2016-03-31T00:00:00"/>
        <d v="2016-04-14T00:00:00"/>
        <d v="2016-04-15T00:00:00"/>
        <d v="2016-04-18T00:00:00"/>
        <d v="2016-04-22T00:00:00"/>
        <d v="2016-04-25T00:00:00"/>
        <d v="2016-04-26T00:00:00"/>
        <d v="2016-05-09T00:00:00"/>
        <d v="2016-05-17T00:00:00"/>
        <d v="2016-05-18T00:00:00"/>
        <d v="2016-05-31T00:00:00"/>
        <d v="2016-06-02T00:00:00"/>
        <d v="2016-06-07T00:00:00"/>
        <d v="2016-06-13T00:00:00"/>
        <d v="2016-06-15T00:00:00"/>
        <d v="2016-06-16T00:00:00"/>
        <d v="2016-06-17T00:00:00"/>
        <d v="2016-06-20T00:00:00"/>
        <d v="2016-06-28T00:00:00"/>
        <d v="2016-08-03T00:00:00"/>
        <d v="2016-08-04T00:00:00"/>
        <d v="2016-09-12T00:00:00"/>
        <d v="2016-09-29T00:00:00"/>
        <d v="2016-09-30T00:00:00"/>
        <d v="2016-11-17T00:00:00"/>
        <d v="2016-12-01T00:00:00"/>
        <d v="2016-12-31T00:00:00"/>
        <d v="2017-01-01T00:00:00"/>
        <m/>
      </sharedItems>
      <fieldGroup base="1">
        <rangePr groupBy="years" startDate="2015-01-01T00:00:00" endDate="2017-01-02T00:00:00"/>
        <groupItems count="5">
          <s v="(tom)"/>
          <s v="2015"/>
          <s v="2016"/>
          <s v="2017"/>
          <s v="&gt;2017-01-02"/>
        </groupItems>
      </fieldGroup>
    </cacheField>
    <cacheField name="Konto" numFmtId="0">
      <sharedItems containsString="0" containsBlank="1" containsNumber="1" containsInteger="1" minValue="1700" maxValue="8999" count="36">
        <n v="1700"/>
        <n v="1910"/>
        <n v="1920"/>
        <n v="1952"/>
        <n v="1960"/>
        <n v="2091"/>
        <n v="2099"/>
        <n v="2128"/>
        <n v="6570"/>
        <n v="3894"/>
        <n v="6982"/>
        <n v="6980"/>
        <n v="7610"/>
        <n v="3890"/>
        <n v="3910"/>
        <n v="3310"/>
        <n v="6450"/>
        <n v="5110"/>
        <n v="3896"/>
        <n v="6200"/>
        <n v="3990"/>
        <n v="6540"/>
        <n v="3892"/>
        <n v="6995"/>
        <n v="6100"/>
        <n v="6490"/>
        <n v="6410"/>
        <n v="5120"/>
        <n v="5140"/>
        <n v="5160"/>
        <n v="5162"/>
        <n v="5170"/>
        <n v="6310"/>
        <n v="8310"/>
        <n v="8999"/>
        <m/>
      </sharedItems>
    </cacheField>
    <cacheField name="Kontonamn" numFmtId="0">
      <sharedItems containsBlank="1" count="35">
        <s v="Förutbet kostnader, upplupna intäkter"/>
        <s v="Kassa"/>
        <s v="Plusgiro"/>
        <s v="Nordea Fastränte 2 år"/>
        <s v="Sparkonto"/>
        <s v="Balanserad vinst eller förlust"/>
        <s v="Årets resultat"/>
        <s v="Reparationsfond"/>
        <s v="Bankkostnader"/>
        <s v="Köavgifter"/>
        <s v="Medlemsavg"/>
        <s v="Föreningsavgifter"/>
        <s v="Utbildning"/>
        <s v="Medlemsavgifter"/>
        <s v="Arrendeavgifter"/>
        <s v="Lotteriintäkter"/>
        <s v="Årsmöteskostnader"/>
        <s v="Arrendekostnader"/>
        <s v="Värderingsavgifter"/>
        <s v="Telefon och post"/>
        <s v="Administrativa intäkter"/>
        <s v="IT-kostnader"/>
        <s v="Inträdesavgift ny medlem"/>
        <s v="Gåvor/ uppvaktningar"/>
        <s v="Kontorsmateriel"/>
        <s v="Sammanträdeskostnader"/>
        <s v="Arvoden"/>
        <s v="Elkostnader"/>
        <s v="Vatten och avlopp"/>
        <s v="Städdagar"/>
        <s v="Sophämtning"/>
        <s v="Reparation och underhåll"/>
        <s v="Företagsförsäkringar"/>
        <s v="Ränteintäkter"/>
        <m/>
      </sharedItems>
    </cacheField>
    <cacheField name="Obj" numFmtId="0">
      <sharedItems containsBlank="1" containsMixedTypes="1" containsNumber="1" containsInteger="1" minValue="100" maxValue="105"/>
    </cacheField>
    <cacheField name="Verifikationstext" numFmtId="0">
      <sharedItems containsBlank="1"/>
    </cacheField>
    <cacheField name="Belopp" numFmtId="0">
      <sharedItems containsString="0" containsBlank="1" containsNumber="1" containsInteger="1" minValue="-150000" maxValue="160000"/>
    </cacheField>
    <cacheField name="Datum2" numFmtId="0">
      <sharedItems containsNonDate="0" containsDate="1" containsString="0" containsBlank="1" minDate="2015-01-01T00:00:00" maxDate="2017-01-02T00:00:00"/>
    </cacheField>
    <cacheField name="År" numFmtId="0">
      <sharedItems containsBlank="1" containsMixedTypes="1" containsNumber="1" containsInteger="1" minValue="2015" maxValue="2016" count="4">
        <n v="2015"/>
        <n v="2016"/>
        <s v="2017budget"/>
        <m/>
      </sharedItems>
    </cacheField>
    <cacheField name="Konto_x000a_klass1" numFmtId="0">
      <sharedItems containsString="0" containsBlank="1" containsNumber="1" containsInteger="1" minValue="1" maxValue="8" count="6">
        <n v="1"/>
        <n v="2"/>
        <n v="4"/>
        <n v="3"/>
        <n v="8"/>
        <m/>
      </sharedItems>
    </cacheField>
    <cacheField name="Konto_x000a_klass2" numFmtId="1">
      <sharedItems containsString="0" containsBlank="1" containsNumber="1" containsInteger="1" minValue="17" maxValue="89"/>
    </cacheField>
    <cacheField name="Summering" numFmtId="0">
      <sharedItems containsBlank="1" count="13">
        <s v="Tillgångar"/>
        <s v="Eget kapital och skulder"/>
        <s v="Rörelsekostnader "/>
        <s v="Rörelseintäkter "/>
        <s v="Finansiella poster "/>
        <s v="Skatter och årets resultat"/>
        <m/>
        <s v="Summa finansiella poster " u="1"/>
        <s v="Summa skatter och årets resultat" u="1"/>
        <s v="Summa eget kapital och skulder" u="1"/>
        <s v="Summa tillgångar" u="1"/>
        <s v="Summa rörelseintäkter " u="1"/>
        <s v="Summa rörelsekostnader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3">
  <r>
    <x v="0"/>
    <x v="0"/>
    <x v="0"/>
    <x v="0"/>
    <x v="0"/>
    <x v="0"/>
    <n v="4000"/>
    <x v="0"/>
    <x v="0"/>
    <n v="1"/>
    <n v="17"/>
  </r>
  <r>
    <x v="0"/>
    <x v="0"/>
    <x v="1"/>
    <x v="1"/>
    <x v="0"/>
    <x v="0"/>
    <n v="1000"/>
    <x v="0"/>
    <x v="0"/>
    <n v="1"/>
    <n v="19"/>
  </r>
  <r>
    <x v="0"/>
    <x v="0"/>
    <x v="2"/>
    <x v="2"/>
    <x v="0"/>
    <x v="0"/>
    <n v="5000"/>
    <x v="0"/>
    <x v="0"/>
    <n v="1"/>
    <n v="19"/>
  </r>
  <r>
    <x v="0"/>
    <x v="0"/>
    <x v="3"/>
    <x v="3"/>
    <x v="0"/>
    <x v="0"/>
    <n v="100000"/>
    <x v="0"/>
    <x v="0"/>
    <n v="1"/>
    <n v="19"/>
  </r>
  <r>
    <x v="0"/>
    <x v="0"/>
    <x v="4"/>
    <x v="4"/>
    <x v="0"/>
    <x v="0"/>
    <n v="160000"/>
    <x v="0"/>
    <x v="0"/>
    <n v="1"/>
    <n v="19"/>
  </r>
  <r>
    <x v="0"/>
    <x v="0"/>
    <x v="5"/>
    <x v="5"/>
    <x v="0"/>
    <x v="0"/>
    <n v="-90000"/>
    <x v="0"/>
    <x v="0"/>
    <n v="2"/>
    <n v="20"/>
  </r>
  <r>
    <x v="0"/>
    <x v="0"/>
    <x v="6"/>
    <x v="6"/>
    <x v="0"/>
    <x v="0"/>
    <n v="-30000"/>
    <x v="0"/>
    <x v="0"/>
    <n v="2"/>
    <n v="20"/>
  </r>
  <r>
    <x v="0"/>
    <x v="0"/>
    <x v="7"/>
    <x v="7"/>
    <x v="0"/>
    <x v="0"/>
    <n v="-150000"/>
    <x v="0"/>
    <x v="0"/>
    <n v="2"/>
    <n v="21"/>
  </r>
  <r>
    <x v="1"/>
    <x v="1"/>
    <x v="2"/>
    <x v="2"/>
    <x v="0"/>
    <x v="1"/>
    <n v="-900"/>
    <x v="1"/>
    <x v="0"/>
    <n v="1"/>
    <n v="19"/>
  </r>
  <r>
    <x v="1"/>
    <x v="1"/>
    <x v="8"/>
    <x v="8"/>
    <x v="1"/>
    <x v="1"/>
    <n v="900"/>
    <x v="1"/>
    <x v="0"/>
    <n v="4"/>
    <n v="65"/>
  </r>
  <r>
    <x v="2"/>
    <x v="2"/>
    <x v="9"/>
    <x v="9"/>
    <x v="0"/>
    <x v="2"/>
    <n v="-300"/>
    <x v="2"/>
    <x v="0"/>
    <n v="3"/>
    <n v="38"/>
  </r>
  <r>
    <x v="2"/>
    <x v="2"/>
    <x v="2"/>
    <x v="2"/>
    <x v="0"/>
    <x v="2"/>
    <n v="300"/>
    <x v="2"/>
    <x v="0"/>
    <n v="1"/>
    <n v="19"/>
  </r>
  <r>
    <x v="3"/>
    <x v="3"/>
    <x v="2"/>
    <x v="2"/>
    <x v="0"/>
    <x v="3"/>
    <n v="-3000"/>
    <x v="3"/>
    <x v="0"/>
    <n v="1"/>
    <n v="19"/>
  </r>
  <r>
    <x v="3"/>
    <x v="3"/>
    <x v="10"/>
    <x v="10"/>
    <x v="1"/>
    <x v="3"/>
    <n v="3000"/>
    <x v="3"/>
    <x v="0"/>
    <n v="4"/>
    <n v="69"/>
  </r>
  <r>
    <x v="4"/>
    <x v="4"/>
    <x v="9"/>
    <x v="9"/>
    <x v="0"/>
    <x v="2"/>
    <n v="-300"/>
    <x v="4"/>
    <x v="0"/>
    <n v="3"/>
    <n v="38"/>
  </r>
  <r>
    <x v="4"/>
    <x v="4"/>
    <x v="2"/>
    <x v="2"/>
    <x v="0"/>
    <x v="2"/>
    <n v="300"/>
    <x v="4"/>
    <x v="0"/>
    <n v="1"/>
    <n v="19"/>
  </r>
  <r>
    <x v="5"/>
    <x v="5"/>
    <x v="9"/>
    <x v="9"/>
    <x v="0"/>
    <x v="2"/>
    <n v="-300"/>
    <x v="5"/>
    <x v="0"/>
    <n v="3"/>
    <n v="38"/>
  </r>
  <r>
    <x v="5"/>
    <x v="5"/>
    <x v="2"/>
    <x v="2"/>
    <x v="0"/>
    <x v="2"/>
    <n v="300"/>
    <x v="5"/>
    <x v="0"/>
    <n v="1"/>
    <n v="19"/>
  </r>
  <r>
    <x v="6"/>
    <x v="6"/>
    <x v="2"/>
    <x v="2"/>
    <x v="0"/>
    <x v="4"/>
    <n v="-500"/>
    <x v="6"/>
    <x v="0"/>
    <n v="1"/>
    <n v="19"/>
  </r>
  <r>
    <x v="6"/>
    <x v="6"/>
    <x v="11"/>
    <x v="11"/>
    <x v="1"/>
    <x v="4"/>
    <n v="500"/>
    <x v="6"/>
    <x v="0"/>
    <n v="4"/>
    <n v="69"/>
  </r>
  <r>
    <x v="7"/>
    <x v="7"/>
    <x v="9"/>
    <x v="9"/>
    <x v="0"/>
    <x v="2"/>
    <n v="-300"/>
    <x v="7"/>
    <x v="0"/>
    <n v="3"/>
    <n v="38"/>
  </r>
  <r>
    <x v="7"/>
    <x v="7"/>
    <x v="2"/>
    <x v="2"/>
    <x v="0"/>
    <x v="2"/>
    <n v="300"/>
    <x v="7"/>
    <x v="0"/>
    <n v="1"/>
    <n v="19"/>
  </r>
  <r>
    <x v="7"/>
    <x v="7"/>
    <x v="9"/>
    <x v="9"/>
    <x v="0"/>
    <x v="2"/>
    <n v="-300"/>
    <x v="7"/>
    <x v="0"/>
    <n v="3"/>
    <n v="38"/>
  </r>
  <r>
    <x v="7"/>
    <x v="7"/>
    <x v="2"/>
    <x v="2"/>
    <x v="0"/>
    <x v="2"/>
    <n v="300"/>
    <x v="7"/>
    <x v="0"/>
    <n v="1"/>
    <n v="19"/>
  </r>
  <r>
    <x v="8"/>
    <x v="8"/>
    <x v="2"/>
    <x v="2"/>
    <x v="0"/>
    <x v="5"/>
    <n v="-1000"/>
    <x v="8"/>
    <x v="0"/>
    <n v="1"/>
    <n v="19"/>
  </r>
  <r>
    <x v="8"/>
    <x v="8"/>
    <x v="12"/>
    <x v="12"/>
    <x v="1"/>
    <x v="5"/>
    <n v="1000"/>
    <x v="8"/>
    <x v="0"/>
    <n v="4"/>
    <n v="76"/>
  </r>
  <r>
    <x v="9"/>
    <x v="9"/>
    <x v="2"/>
    <x v="2"/>
    <x v="0"/>
    <x v="6"/>
    <n v="1600"/>
    <x v="9"/>
    <x v="0"/>
    <n v="1"/>
    <n v="19"/>
  </r>
  <r>
    <x v="9"/>
    <x v="9"/>
    <x v="13"/>
    <x v="13"/>
    <x v="0"/>
    <x v="6"/>
    <n v="-800"/>
    <x v="9"/>
    <x v="0"/>
    <n v="3"/>
    <n v="38"/>
  </r>
  <r>
    <x v="9"/>
    <x v="9"/>
    <x v="14"/>
    <x v="14"/>
    <x v="0"/>
    <x v="6"/>
    <n v="-800"/>
    <x v="9"/>
    <x v="0"/>
    <n v="3"/>
    <n v="39"/>
  </r>
  <r>
    <x v="9"/>
    <x v="9"/>
    <x v="2"/>
    <x v="2"/>
    <x v="0"/>
    <x v="7"/>
    <n v="1600"/>
    <x v="9"/>
    <x v="0"/>
    <n v="1"/>
    <n v="19"/>
  </r>
  <r>
    <x v="9"/>
    <x v="9"/>
    <x v="13"/>
    <x v="13"/>
    <x v="0"/>
    <x v="7"/>
    <n v="-800"/>
    <x v="9"/>
    <x v="0"/>
    <n v="3"/>
    <n v="38"/>
  </r>
  <r>
    <x v="9"/>
    <x v="9"/>
    <x v="14"/>
    <x v="14"/>
    <x v="0"/>
    <x v="7"/>
    <n v="-800"/>
    <x v="9"/>
    <x v="0"/>
    <n v="3"/>
    <n v="39"/>
  </r>
  <r>
    <x v="9"/>
    <x v="9"/>
    <x v="2"/>
    <x v="2"/>
    <x v="0"/>
    <x v="8"/>
    <n v="1600"/>
    <x v="9"/>
    <x v="0"/>
    <n v="1"/>
    <n v="19"/>
  </r>
  <r>
    <x v="9"/>
    <x v="9"/>
    <x v="13"/>
    <x v="13"/>
    <x v="0"/>
    <x v="8"/>
    <n v="-800"/>
    <x v="9"/>
    <x v="0"/>
    <n v="3"/>
    <n v="38"/>
  </r>
  <r>
    <x v="9"/>
    <x v="9"/>
    <x v="14"/>
    <x v="14"/>
    <x v="0"/>
    <x v="8"/>
    <n v="-800"/>
    <x v="9"/>
    <x v="0"/>
    <n v="3"/>
    <n v="39"/>
  </r>
  <r>
    <x v="9"/>
    <x v="9"/>
    <x v="2"/>
    <x v="2"/>
    <x v="0"/>
    <x v="9"/>
    <n v="1600"/>
    <x v="9"/>
    <x v="0"/>
    <n v="1"/>
    <n v="19"/>
  </r>
  <r>
    <x v="9"/>
    <x v="9"/>
    <x v="13"/>
    <x v="13"/>
    <x v="0"/>
    <x v="9"/>
    <n v="-800"/>
    <x v="9"/>
    <x v="0"/>
    <n v="3"/>
    <n v="38"/>
  </r>
  <r>
    <x v="9"/>
    <x v="9"/>
    <x v="14"/>
    <x v="14"/>
    <x v="0"/>
    <x v="9"/>
    <n v="-800"/>
    <x v="9"/>
    <x v="0"/>
    <n v="3"/>
    <n v="39"/>
  </r>
  <r>
    <x v="9"/>
    <x v="10"/>
    <x v="2"/>
    <x v="2"/>
    <x v="0"/>
    <x v="10"/>
    <n v="1600"/>
    <x v="10"/>
    <x v="0"/>
    <n v="1"/>
    <n v="19"/>
  </r>
  <r>
    <x v="9"/>
    <x v="10"/>
    <x v="13"/>
    <x v="13"/>
    <x v="0"/>
    <x v="10"/>
    <n v="-800"/>
    <x v="10"/>
    <x v="0"/>
    <n v="3"/>
    <n v="38"/>
  </r>
  <r>
    <x v="9"/>
    <x v="10"/>
    <x v="14"/>
    <x v="14"/>
    <x v="0"/>
    <x v="10"/>
    <n v="-800"/>
    <x v="10"/>
    <x v="0"/>
    <n v="3"/>
    <n v="39"/>
  </r>
  <r>
    <x v="9"/>
    <x v="10"/>
    <x v="2"/>
    <x v="2"/>
    <x v="0"/>
    <x v="11"/>
    <n v="1600"/>
    <x v="10"/>
    <x v="0"/>
    <n v="1"/>
    <n v="19"/>
  </r>
  <r>
    <x v="9"/>
    <x v="10"/>
    <x v="13"/>
    <x v="13"/>
    <x v="0"/>
    <x v="11"/>
    <n v="-800"/>
    <x v="10"/>
    <x v="0"/>
    <n v="3"/>
    <n v="38"/>
  </r>
  <r>
    <x v="9"/>
    <x v="10"/>
    <x v="14"/>
    <x v="14"/>
    <x v="0"/>
    <x v="11"/>
    <n v="-800"/>
    <x v="10"/>
    <x v="0"/>
    <n v="3"/>
    <n v="39"/>
  </r>
  <r>
    <x v="9"/>
    <x v="10"/>
    <x v="2"/>
    <x v="2"/>
    <x v="0"/>
    <x v="12"/>
    <n v="1600"/>
    <x v="10"/>
    <x v="0"/>
    <n v="1"/>
    <n v="19"/>
  </r>
  <r>
    <x v="9"/>
    <x v="10"/>
    <x v="13"/>
    <x v="13"/>
    <x v="0"/>
    <x v="12"/>
    <n v="-800"/>
    <x v="10"/>
    <x v="0"/>
    <n v="3"/>
    <n v="38"/>
  </r>
  <r>
    <x v="9"/>
    <x v="10"/>
    <x v="14"/>
    <x v="14"/>
    <x v="0"/>
    <x v="12"/>
    <n v="-800"/>
    <x v="10"/>
    <x v="0"/>
    <n v="3"/>
    <n v="39"/>
  </r>
  <r>
    <x v="9"/>
    <x v="10"/>
    <x v="2"/>
    <x v="2"/>
    <x v="0"/>
    <x v="13"/>
    <n v="1600"/>
    <x v="10"/>
    <x v="0"/>
    <n v="1"/>
    <n v="19"/>
  </r>
  <r>
    <x v="9"/>
    <x v="10"/>
    <x v="13"/>
    <x v="13"/>
    <x v="0"/>
    <x v="13"/>
    <n v="-800"/>
    <x v="10"/>
    <x v="0"/>
    <n v="3"/>
    <n v="38"/>
  </r>
  <r>
    <x v="9"/>
    <x v="10"/>
    <x v="14"/>
    <x v="14"/>
    <x v="0"/>
    <x v="13"/>
    <n v="-800"/>
    <x v="10"/>
    <x v="0"/>
    <n v="3"/>
    <n v="39"/>
  </r>
  <r>
    <x v="9"/>
    <x v="10"/>
    <x v="2"/>
    <x v="2"/>
    <x v="0"/>
    <x v="14"/>
    <n v="1600"/>
    <x v="10"/>
    <x v="0"/>
    <n v="1"/>
    <n v="19"/>
  </r>
  <r>
    <x v="9"/>
    <x v="10"/>
    <x v="13"/>
    <x v="13"/>
    <x v="0"/>
    <x v="14"/>
    <n v="-800"/>
    <x v="10"/>
    <x v="0"/>
    <n v="3"/>
    <n v="38"/>
  </r>
  <r>
    <x v="9"/>
    <x v="10"/>
    <x v="14"/>
    <x v="14"/>
    <x v="0"/>
    <x v="14"/>
    <n v="-800"/>
    <x v="10"/>
    <x v="0"/>
    <n v="3"/>
    <n v="39"/>
  </r>
  <r>
    <x v="9"/>
    <x v="10"/>
    <x v="2"/>
    <x v="2"/>
    <x v="0"/>
    <x v="15"/>
    <n v="1600"/>
    <x v="10"/>
    <x v="0"/>
    <n v="1"/>
    <n v="19"/>
  </r>
  <r>
    <x v="9"/>
    <x v="10"/>
    <x v="13"/>
    <x v="13"/>
    <x v="0"/>
    <x v="15"/>
    <n v="-800"/>
    <x v="10"/>
    <x v="0"/>
    <n v="3"/>
    <n v="38"/>
  </r>
  <r>
    <x v="9"/>
    <x v="10"/>
    <x v="14"/>
    <x v="14"/>
    <x v="0"/>
    <x v="15"/>
    <n v="-800"/>
    <x v="10"/>
    <x v="0"/>
    <n v="3"/>
    <n v="39"/>
  </r>
  <r>
    <x v="9"/>
    <x v="10"/>
    <x v="2"/>
    <x v="2"/>
    <x v="0"/>
    <x v="16"/>
    <n v="1600"/>
    <x v="10"/>
    <x v="0"/>
    <n v="1"/>
    <n v="19"/>
  </r>
  <r>
    <x v="9"/>
    <x v="10"/>
    <x v="13"/>
    <x v="13"/>
    <x v="0"/>
    <x v="16"/>
    <n v="-800"/>
    <x v="10"/>
    <x v="0"/>
    <n v="3"/>
    <n v="38"/>
  </r>
  <r>
    <x v="9"/>
    <x v="10"/>
    <x v="14"/>
    <x v="14"/>
    <x v="0"/>
    <x v="16"/>
    <n v="-800"/>
    <x v="10"/>
    <x v="0"/>
    <n v="3"/>
    <n v="39"/>
  </r>
  <r>
    <x v="9"/>
    <x v="10"/>
    <x v="2"/>
    <x v="2"/>
    <x v="0"/>
    <x v="17"/>
    <n v="1600"/>
    <x v="10"/>
    <x v="0"/>
    <n v="1"/>
    <n v="19"/>
  </r>
  <r>
    <x v="9"/>
    <x v="10"/>
    <x v="13"/>
    <x v="13"/>
    <x v="0"/>
    <x v="17"/>
    <n v="-800"/>
    <x v="10"/>
    <x v="0"/>
    <n v="3"/>
    <n v="38"/>
  </r>
  <r>
    <x v="9"/>
    <x v="10"/>
    <x v="14"/>
    <x v="14"/>
    <x v="0"/>
    <x v="17"/>
    <n v="-800"/>
    <x v="10"/>
    <x v="0"/>
    <n v="3"/>
    <n v="39"/>
  </r>
  <r>
    <x v="9"/>
    <x v="11"/>
    <x v="2"/>
    <x v="2"/>
    <x v="0"/>
    <x v="18"/>
    <n v="1600"/>
    <x v="11"/>
    <x v="0"/>
    <n v="1"/>
    <n v="19"/>
  </r>
  <r>
    <x v="9"/>
    <x v="11"/>
    <x v="13"/>
    <x v="13"/>
    <x v="0"/>
    <x v="18"/>
    <n v="-800"/>
    <x v="11"/>
    <x v="0"/>
    <n v="3"/>
    <n v="38"/>
  </r>
  <r>
    <x v="9"/>
    <x v="11"/>
    <x v="14"/>
    <x v="14"/>
    <x v="0"/>
    <x v="18"/>
    <n v="-800"/>
    <x v="11"/>
    <x v="0"/>
    <n v="3"/>
    <n v="39"/>
  </r>
  <r>
    <x v="9"/>
    <x v="11"/>
    <x v="2"/>
    <x v="2"/>
    <x v="0"/>
    <x v="19"/>
    <n v="1600"/>
    <x v="11"/>
    <x v="0"/>
    <n v="1"/>
    <n v="19"/>
  </r>
  <r>
    <x v="9"/>
    <x v="11"/>
    <x v="13"/>
    <x v="13"/>
    <x v="0"/>
    <x v="19"/>
    <n v="-800"/>
    <x v="11"/>
    <x v="0"/>
    <n v="3"/>
    <n v="38"/>
  </r>
  <r>
    <x v="9"/>
    <x v="11"/>
    <x v="14"/>
    <x v="14"/>
    <x v="0"/>
    <x v="19"/>
    <n v="-800"/>
    <x v="11"/>
    <x v="0"/>
    <n v="3"/>
    <n v="39"/>
  </r>
  <r>
    <x v="9"/>
    <x v="11"/>
    <x v="2"/>
    <x v="2"/>
    <x v="0"/>
    <x v="20"/>
    <n v="1600"/>
    <x v="11"/>
    <x v="0"/>
    <n v="1"/>
    <n v="19"/>
  </r>
  <r>
    <x v="9"/>
    <x v="11"/>
    <x v="13"/>
    <x v="13"/>
    <x v="0"/>
    <x v="20"/>
    <n v="-800"/>
    <x v="11"/>
    <x v="0"/>
    <n v="3"/>
    <n v="38"/>
  </r>
  <r>
    <x v="9"/>
    <x v="11"/>
    <x v="14"/>
    <x v="14"/>
    <x v="0"/>
    <x v="20"/>
    <n v="-800"/>
    <x v="11"/>
    <x v="0"/>
    <n v="3"/>
    <n v="39"/>
  </r>
  <r>
    <x v="9"/>
    <x v="11"/>
    <x v="2"/>
    <x v="2"/>
    <x v="0"/>
    <x v="21"/>
    <n v="1600"/>
    <x v="11"/>
    <x v="0"/>
    <n v="1"/>
    <n v="19"/>
  </r>
  <r>
    <x v="9"/>
    <x v="11"/>
    <x v="13"/>
    <x v="13"/>
    <x v="0"/>
    <x v="21"/>
    <n v="-800"/>
    <x v="11"/>
    <x v="0"/>
    <n v="3"/>
    <n v="38"/>
  </r>
  <r>
    <x v="9"/>
    <x v="11"/>
    <x v="14"/>
    <x v="14"/>
    <x v="0"/>
    <x v="21"/>
    <n v="-800"/>
    <x v="11"/>
    <x v="0"/>
    <n v="3"/>
    <n v="39"/>
  </r>
  <r>
    <x v="9"/>
    <x v="11"/>
    <x v="2"/>
    <x v="2"/>
    <x v="0"/>
    <x v="22"/>
    <n v="1600"/>
    <x v="11"/>
    <x v="0"/>
    <n v="1"/>
    <n v="19"/>
  </r>
  <r>
    <x v="9"/>
    <x v="11"/>
    <x v="13"/>
    <x v="13"/>
    <x v="0"/>
    <x v="22"/>
    <n v="-800"/>
    <x v="11"/>
    <x v="0"/>
    <n v="3"/>
    <n v="38"/>
  </r>
  <r>
    <x v="9"/>
    <x v="11"/>
    <x v="14"/>
    <x v="14"/>
    <x v="0"/>
    <x v="22"/>
    <n v="-800"/>
    <x v="11"/>
    <x v="0"/>
    <n v="3"/>
    <n v="39"/>
  </r>
  <r>
    <x v="9"/>
    <x v="11"/>
    <x v="2"/>
    <x v="2"/>
    <x v="0"/>
    <x v="23"/>
    <n v="1600"/>
    <x v="11"/>
    <x v="0"/>
    <n v="1"/>
    <n v="19"/>
  </r>
  <r>
    <x v="9"/>
    <x v="11"/>
    <x v="13"/>
    <x v="13"/>
    <x v="0"/>
    <x v="23"/>
    <n v="-800"/>
    <x v="11"/>
    <x v="0"/>
    <n v="3"/>
    <n v="38"/>
  </r>
  <r>
    <x v="9"/>
    <x v="11"/>
    <x v="14"/>
    <x v="14"/>
    <x v="0"/>
    <x v="23"/>
    <n v="-800"/>
    <x v="11"/>
    <x v="0"/>
    <n v="3"/>
    <n v="39"/>
  </r>
  <r>
    <x v="9"/>
    <x v="11"/>
    <x v="2"/>
    <x v="2"/>
    <x v="0"/>
    <x v="24"/>
    <n v="1600"/>
    <x v="11"/>
    <x v="0"/>
    <n v="1"/>
    <n v="19"/>
  </r>
  <r>
    <x v="9"/>
    <x v="11"/>
    <x v="13"/>
    <x v="13"/>
    <x v="0"/>
    <x v="24"/>
    <n v="-800"/>
    <x v="11"/>
    <x v="0"/>
    <n v="3"/>
    <n v="38"/>
  </r>
  <r>
    <x v="9"/>
    <x v="11"/>
    <x v="14"/>
    <x v="14"/>
    <x v="0"/>
    <x v="24"/>
    <n v="-800"/>
    <x v="11"/>
    <x v="0"/>
    <n v="3"/>
    <n v="39"/>
  </r>
  <r>
    <x v="9"/>
    <x v="11"/>
    <x v="2"/>
    <x v="2"/>
    <x v="0"/>
    <x v="25"/>
    <n v="1600"/>
    <x v="11"/>
    <x v="0"/>
    <n v="1"/>
    <n v="19"/>
  </r>
  <r>
    <x v="9"/>
    <x v="11"/>
    <x v="13"/>
    <x v="13"/>
    <x v="0"/>
    <x v="25"/>
    <n v="-800"/>
    <x v="11"/>
    <x v="0"/>
    <n v="3"/>
    <n v="38"/>
  </r>
  <r>
    <x v="9"/>
    <x v="11"/>
    <x v="14"/>
    <x v="14"/>
    <x v="0"/>
    <x v="25"/>
    <n v="-800"/>
    <x v="11"/>
    <x v="0"/>
    <n v="3"/>
    <n v="39"/>
  </r>
  <r>
    <x v="9"/>
    <x v="12"/>
    <x v="2"/>
    <x v="2"/>
    <x v="0"/>
    <x v="26"/>
    <n v="1600"/>
    <x v="12"/>
    <x v="0"/>
    <n v="1"/>
    <n v="19"/>
  </r>
  <r>
    <x v="9"/>
    <x v="12"/>
    <x v="13"/>
    <x v="13"/>
    <x v="0"/>
    <x v="26"/>
    <n v="-800"/>
    <x v="12"/>
    <x v="0"/>
    <n v="3"/>
    <n v="38"/>
  </r>
  <r>
    <x v="9"/>
    <x v="12"/>
    <x v="14"/>
    <x v="14"/>
    <x v="0"/>
    <x v="26"/>
    <n v="-800"/>
    <x v="12"/>
    <x v="0"/>
    <n v="3"/>
    <n v="39"/>
  </r>
  <r>
    <x v="9"/>
    <x v="12"/>
    <x v="2"/>
    <x v="2"/>
    <x v="0"/>
    <x v="27"/>
    <n v="1600"/>
    <x v="12"/>
    <x v="0"/>
    <n v="1"/>
    <n v="19"/>
  </r>
  <r>
    <x v="9"/>
    <x v="12"/>
    <x v="13"/>
    <x v="13"/>
    <x v="0"/>
    <x v="27"/>
    <n v="-800"/>
    <x v="12"/>
    <x v="0"/>
    <n v="3"/>
    <n v="38"/>
  </r>
  <r>
    <x v="9"/>
    <x v="12"/>
    <x v="14"/>
    <x v="14"/>
    <x v="0"/>
    <x v="27"/>
    <n v="-800"/>
    <x v="12"/>
    <x v="0"/>
    <n v="3"/>
    <n v="39"/>
  </r>
  <r>
    <x v="9"/>
    <x v="12"/>
    <x v="2"/>
    <x v="2"/>
    <x v="0"/>
    <x v="28"/>
    <n v="1600"/>
    <x v="12"/>
    <x v="0"/>
    <n v="1"/>
    <n v="19"/>
  </r>
  <r>
    <x v="9"/>
    <x v="12"/>
    <x v="13"/>
    <x v="13"/>
    <x v="0"/>
    <x v="28"/>
    <n v="-800"/>
    <x v="12"/>
    <x v="0"/>
    <n v="3"/>
    <n v="38"/>
  </r>
  <r>
    <x v="9"/>
    <x v="12"/>
    <x v="14"/>
    <x v="14"/>
    <x v="0"/>
    <x v="28"/>
    <n v="-800"/>
    <x v="12"/>
    <x v="0"/>
    <n v="3"/>
    <n v="39"/>
  </r>
  <r>
    <x v="9"/>
    <x v="12"/>
    <x v="2"/>
    <x v="2"/>
    <x v="0"/>
    <x v="29"/>
    <n v="1600"/>
    <x v="12"/>
    <x v="0"/>
    <n v="1"/>
    <n v="19"/>
  </r>
  <r>
    <x v="9"/>
    <x v="12"/>
    <x v="13"/>
    <x v="13"/>
    <x v="0"/>
    <x v="29"/>
    <n v="-800"/>
    <x v="12"/>
    <x v="0"/>
    <n v="3"/>
    <n v="38"/>
  </r>
  <r>
    <x v="9"/>
    <x v="12"/>
    <x v="14"/>
    <x v="14"/>
    <x v="0"/>
    <x v="29"/>
    <n v="-800"/>
    <x v="12"/>
    <x v="0"/>
    <n v="3"/>
    <n v="39"/>
  </r>
  <r>
    <x v="9"/>
    <x v="12"/>
    <x v="2"/>
    <x v="2"/>
    <x v="0"/>
    <x v="30"/>
    <n v="1600"/>
    <x v="12"/>
    <x v="0"/>
    <n v="1"/>
    <n v="19"/>
  </r>
  <r>
    <x v="9"/>
    <x v="12"/>
    <x v="13"/>
    <x v="13"/>
    <x v="0"/>
    <x v="30"/>
    <n v="-800"/>
    <x v="12"/>
    <x v="0"/>
    <n v="3"/>
    <n v="38"/>
  </r>
  <r>
    <x v="9"/>
    <x v="12"/>
    <x v="14"/>
    <x v="14"/>
    <x v="0"/>
    <x v="30"/>
    <n v="-800"/>
    <x v="12"/>
    <x v="0"/>
    <n v="3"/>
    <n v="39"/>
  </r>
  <r>
    <x v="9"/>
    <x v="12"/>
    <x v="2"/>
    <x v="2"/>
    <x v="0"/>
    <x v="31"/>
    <n v="1600"/>
    <x v="12"/>
    <x v="0"/>
    <n v="1"/>
    <n v="19"/>
  </r>
  <r>
    <x v="9"/>
    <x v="12"/>
    <x v="13"/>
    <x v="13"/>
    <x v="0"/>
    <x v="31"/>
    <n v="-800"/>
    <x v="12"/>
    <x v="0"/>
    <n v="3"/>
    <n v="38"/>
  </r>
  <r>
    <x v="9"/>
    <x v="12"/>
    <x v="14"/>
    <x v="14"/>
    <x v="0"/>
    <x v="31"/>
    <n v="-800"/>
    <x v="12"/>
    <x v="0"/>
    <n v="3"/>
    <n v="39"/>
  </r>
  <r>
    <x v="9"/>
    <x v="12"/>
    <x v="2"/>
    <x v="2"/>
    <x v="0"/>
    <x v="32"/>
    <n v="1600"/>
    <x v="12"/>
    <x v="0"/>
    <n v="1"/>
    <n v="19"/>
  </r>
  <r>
    <x v="9"/>
    <x v="12"/>
    <x v="13"/>
    <x v="13"/>
    <x v="0"/>
    <x v="32"/>
    <n v="-800"/>
    <x v="12"/>
    <x v="0"/>
    <n v="3"/>
    <n v="38"/>
  </r>
  <r>
    <x v="9"/>
    <x v="12"/>
    <x v="14"/>
    <x v="14"/>
    <x v="0"/>
    <x v="32"/>
    <n v="-800"/>
    <x v="12"/>
    <x v="0"/>
    <n v="3"/>
    <n v="39"/>
  </r>
  <r>
    <x v="9"/>
    <x v="12"/>
    <x v="2"/>
    <x v="2"/>
    <x v="0"/>
    <x v="33"/>
    <n v="1600"/>
    <x v="12"/>
    <x v="0"/>
    <n v="1"/>
    <n v="19"/>
  </r>
  <r>
    <x v="9"/>
    <x v="12"/>
    <x v="13"/>
    <x v="13"/>
    <x v="0"/>
    <x v="33"/>
    <n v="-800"/>
    <x v="12"/>
    <x v="0"/>
    <n v="3"/>
    <n v="38"/>
  </r>
  <r>
    <x v="9"/>
    <x v="12"/>
    <x v="14"/>
    <x v="14"/>
    <x v="0"/>
    <x v="33"/>
    <n v="-800"/>
    <x v="12"/>
    <x v="0"/>
    <n v="3"/>
    <n v="39"/>
  </r>
  <r>
    <x v="9"/>
    <x v="12"/>
    <x v="2"/>
    <x v="2"/>
    <x v="0"/>
    <x v="34"/>
    <n v="1600"/>
    <x v="12"/>
    <x v="0"/>
    <n v="1"/>
    <n v="19"/>
  </r>
  <r>
    <x v="9"/>
    <x v="12"/>
    <x v="13"/>
    <x v="13"/>
    <x v="0"/>
    <x v="34"/>
    <n v="-800"/>
    <x v="12"/>
    <x v="0"/>
    <n v="3"/>
    <n v="38"/>
  </r>
  <r>
    <x v="9"/>
    <x v="12"/>
    <x v="14"/>
    <x v="14"/>
    <x v="0"/>
    <x v="34"/>
    <n v="-800"/>
    <x v="12"/>
    <x v="0"/>
    <n v="3"/>
    <n v="39"/>
  </r>
  <r>
    <x v="9"/>
    <x v="12"/>
    <x v="2"/>
    <x v="2"/>
    <x v="0"/>
    <x v="35"/>
    <n v="1600"/>
    <x v="12"/>
    <x v="0"/>
    <n v="1"/>
    <n v="19"/>
  </r>
  <r>
    <x v="9"/>
    <x v="12"/>
    <x v="13"/>
    <x v="13"/>
    <x v="0"/>
    <x v="35"/>
    <n v="-800"/>
    <x v="12"/>
    <x v="0"/>
    <n v="3"/>
    <n v="38"/>
  </r>
  <r>
    <x v="9"/>
    <x v="12"/>
    <x v="14"/>
    <x v="14"/>
    <x v="0"/>
    <x v="35"/>
    <n v="-800"/>
    <x v="12"/>
    <x v="0"/>
    <n v="3"/>
    <n v="39"/>
  </r>
  <r>
    <x v="9"/>
    <x v="12"/>
    <x v="2"/>
    <x v="2"/>
    <x v="0"/>
    <x v="36"/>
    <n v="1600"/>
    <x v="12"/>
    <x v="0"/>
    <n v="1"/>
    <n v="19"/>
  </r>
  <r>
    <x v="9"/>
    <x v="12"/>
    <x v="13"/>
    <x v="13"/>
    <x v="0"/>
    <x v="36"/>
    <n v="-800"/>
    <x v="12"/>
    <x v="0"/>
    <n v="3"/>
    <n v="38"/>
  </r>
  <r>
    <x v="9"/>
    <x v="12"/>
    <x v="14"/>
    <x v="14"/>
    <x v="0"/>
    <x v="36"/>
    <n v="-800"/>
    <x v="12"/>
    <x v="0"/>
    <n v="3"/>
    <n v="39"/>
  </r>
  <r>
    <x v="9"/>
    <x v="12"/>
    <x v="2"/>
    <x v="2"/>
    <x v="0"/>
    <x v="37"/>
    <n v="1600"/>
    <x v="12"/>
    <x v="0"/>
    <n v="1"/>
    <n v="19"/>
  </r>
  <r>
    <x v="9"/>
    <x v="12"/>
    <x v="13"/>
    <x v="13"/>
    <x v="0"/>
    <x v="37"/>
    <n v="-800"/>
    <x v="12"/>
    <x v="0"/>
    <n v="3"/>
    <n v="38"/>
  </r>
  <r>
    <x v="9"/>
    <x v="12"/>
    <x v="14"/>
    <x v="14"/>
    <x v="0"/>
    <x v="37"/>
    <n v="-800"/>
    <x v="12"/>
    <x v="0"/>
    <n v="3"/>
    <n v="39"/>
  </r>
  <r>
    <x v="9"/>
    <x v="12"/>
    <x v="2"/>
    <x v="2"/>
    <x v="0"/>
    <x v="38"/>
    <n v="1600"/>
    <x v="12"/>
    <x v="0"/>
    <n v="1"/>
    <n v="19"/>
  </r>
  <r>
    <x v="9"/>
    <x v="12"/>
    <x v="13"/>
    <x v="13"/>
    <x v="0"/>
    <x v="38"/>
    <n v="-800"/>
    <x v="12"/>
    <x v="0"/>
    <n v="3"/>
    <n v="38"/>
  </r>
  <r>
    <x v="9"/>
    <x v="12"/>
    <x v="14"/>
    <x v="14"/>
    <x v="0"/>
    <x v="38"/>
    <n v="-800"/>
    <x v="12"/>
    <x v="0"/>
    <n v="3"/>
    <n v="39"/>
  </r>
  <r>
    <x v="9"/>
    <x v="12"/>
    <x v="2"/>
    <x v="2"/>
    <x v="0"/>
    <x v="39"/>
    <n v="1600"/>
    <x v="12"/>
    <x v="0"/>
    <n v="1"/>
    <n v="19"/>
  </r>
  <r>
    <x v="9"/>
    <x v="12"/>
    <x v="13"/>
    <x v="13"/>
    <x v="0"/>
    <x v="39"/>
    <n v="-800"/>
    <x v="12"/>
    <x v="0"/>
    <n v="3"/>
    <n v="38"/>
  </r>
  <r>
    <x v="9"/>
    <x v="12"/>
    <x v="14"/>
    <x v="14"/>
    <x v="0"/>
    <x v="39"/>
    <n v="-800"/>
    <x v="12"/>
    <x v="0"/>
    <n v="3"/>
    <n v="39"/>
  </r>
  <r>
    <x v="9"/>
    <x v="12"/>
    <x v="2"/>
    <x v="2"/>
    <x v="0"/>
    <x v="40"/>
    <n v="1600"/>
    <x v="12"/>
    <x v="0"/>
    <n v="1"/>
    <n v="19"/>
  </r>
  <r>
    <x v="9"/>
    <x v="12"/>
    <x v="13"/>
    <x v="13"/>
    <x v="0"/>
    <x v="40"/>
    <n v="-800"/>
    <x v="12"/>
    <x v="0"/>
    <n v="3"/>
    <n v="38"/>
  </r>
  <r>
    <x v="9"/>
    <x v="12"/>
    <x v="14"/>
    <x v="14"/>
    <x v="0"/>
    <x v="40"/>
    <n v="-800"/>
    <x v="12"/>
    <x v="0"/>
    <n v="3"/>
    <n v="39"/>
  </r>
  <r>
    <x v="9"/>
    <x v="12"/>
    <x v="2"/>
    <x v="2"/>
    <x v="0"/>
    <x v="41"/>
    <n v="1600"/>
    <x v="12"/>
    <x v="0"/>
    <n v="1"/>
    <n v="19"/>
  </r>
  <r>
    <x v="9"/>
    <x v="12"/>
    <x v="13"/>
    <x v="13"/>
    <x v="0"/>
    <x v="41"/>
    <n v="-800"/>
    <x v="12"/>
    <x v="0"/>
    <n v="3"/>
    <n v="38"/>
  </r>
  <r>
    <x v="9"/>
    <x v="12"/>
    <x v="14"/>
    <x v="14"/>
    <x v="0"/>
    <x v="41"/>
    <n v="-800"/>
    <x v="12"/>
    <x v="0"/>
    <n v="3"/>
    <n v="39"/>
  </r>
  <r>
    <x v="9"/>
    <x v="12"/>
    <x v="2"/>
    <x v="2"/>
    <x v="0"/>
    <x v="42"/>
    <n v="1600"/>
    <x v="12"/>
    <x v="0"/>
    <n v="1"/>
    <n v="19"/>
  </r>
  <r>
    <x v="9"/>
    <x v="12"/>
    <x v="13"/>
    <x v="13"/>
    <x v="0"/>
    <x v="42"/>
    <n v="-800"/>
    <x v="12"/>
    <x v="0"/>
    <n v="3"/>
    <n v="38"/>
  </r>
  <r>
    <x v="9"/>
    <x v="12"/>
    <x v="14"/>
    <x v="14"/>
    <x v="0"/>
    <x v="42"/>
    <n v="-800"/>
    <x v="12"/>
    <x v="0"/>
    <n v="3"/>
    <n v="39"/>
  </r>
  <r>
    <x v="9"/>
    <x v="12"/>
    <x v="2"/>
    <x v="2"/>
    <x v="0"/>
    <x v="43"/>
    <n v="1600"/>
    <x v="12"/>
    <x v="0"/>
    <n v="1"/>
    <n v="19"/>
  </r>
  <r>
    <x v="9"/>
    <x v="12"/>
    <x v="13"/>
    <x v="13"/>
    <x v="0"/>
    <x v="43"/>
    <n v="-800"/>
    <x v="12"/>
    <x v="0"/>
    <n v="3"/>
    <n v="38"/>
  </r>
  <r>
    <x v="9"/>
    <x v="12"/>
    <x v="14"/>
    <x v="14"/>
    <x v="0"/>
    <x v="43"/>
    <n v="-800"/>
    <x v="12"/>
    <x v="0"/>
    <n v="3"/>
    <n v="39"/>
  </r>
  <r>
    <x v="9"/>
    <x v="12"/>
    <x v="2"/>
    <x v="2"/>
    <x v="0"/>
    <x v="44"/>
    <n v="1600"/>
    <x v="12"/>
    <x v="0"/>
    <n v="1"/>
    <n v="19"/>
  </r>
  <r>
    <x v="9"/>
    <x v="12"/>
    <x v="13"/>
    <x v="13"/>
    <x v="0"/>
    <x v="44"/>
    <n v="-800"/>
    <x v="12"/>
    <x v="0"/>
    <n v="3"/>
    <n v="38"/>
  </r>
  <r>
    <x v="9"/>
    <x v="12"/>
    <x v="14"/>
    <x v="14"/>
    <x v="0"/>
    <x v="44"/>
    <n v="-800"/>
    <x v="12"/>
    <x v="0"/>
    <n v="3"/>
    <n v="39"/>
  </r>
  <r>
    <x v="9"/>
    <x v="12"/>
    <x v="2"/>
    <x v="2"/>
    <x v="0"/>
    <x v="45"/>
    <n v="1600"/>
    <x v="12"/>
    <x v="0"/>
    <n v="1"/>
    <n v="19"/>
  </r>
  <r>
    <x v="9"/>
    <x v="12"/>
    <x v="13"/>
    <x v="13"/>
    <x v="0"/>
    <x v="45"/>
    <n v="-800"/>
    <x v="12"/>
    <x v="0"/>
    <n v="3"/>
    <n v="38"/>
  </r>
  <r>
    <x v="9"/>
    <x v="12"/>
    <x v="14"/>
    <x v="14"/>
    <x v="0"/>
    <x v="45"/>
    <n v="-800"/>
    <x v="12"/>
    <x v="0"/>
    <n v="3"/>
    <n v="39"/>
  </r>
  <r>
    <x v="10"/>
    <x v="13"/>
    <x v="9"/>
    <x v="9"/>
    <x v="0"/>
    <x v="2"/>
    <n v="-300"/>
    <x v="13"/>
    <x v="0"/>
    <n v="3"/>
    <n v="38"/>
  </r>
  <r>
    <x v="10"/>
    <x v="13"/>
    <x v="2"/>
    <x v="2"/>
    <x v="0"/>
    <x v="2"/>
    <n v="300"/>
    <x v="13"/>
    <x v="0"/>
    <n v="1"/>
    <n v="19"/>
  </r>
  <r>
    <x v="11"/>
    <x v="14"/>
    <x v="1"/>
    <x v="1"/>
    <x v="0"/>
    <x v="46"/>
    <n v="3000"/>
    <x v="14"/>
    <x v="0"/>
    <n v="1"/>
    <n v="19"/>
  </r>
  <r>
    <x v="11"/>
    <x v="14"/>
    <x v="15"/>
    <x v="15"/>
    <x v="0"/>
    <x v="46"/>
    <n v="-3000"/>
    <x v="14"/>
    <x v="0"/>
    <n v="3"/>
    <n v="33"/>
  </r>
  <r>
    <x v="12"/>
    <x v="15"/>
    <x v="2"/>
    <x v="2"/>
    <x v="0"/>
    <x v="47"/>
    <n v="-940"/>
    <x v="15"/>
    <x v="0"/>
    <n v="1"/>
    <n v="19"/>
  </r>
  <r>
    <x v="12"/>
    <x v="15"/>
    <x v="15"/>
    <x v="15"/>
    <x v="0"/>
    <x v="47"/>
    <n v="940"/>
    <x v="15"/>
    <x v="0"/>
    <n v="3"/>
    <n v="33"/>
  </r>
  <r>
    <x v="12"/>
    <x v="15"/>
    <x v="2"/>
    <x v="2"/>
    <x v="0"/>
    <x v="48"/>
    <n v="-2500"/>
    <x v="15"/>
    <x v="0"/>
    <n v="1"/>
    <n v="19"/>
  </r>
  <r>
    <x v="12"/>
    <x v="15"/>
    <x v="16"/>
    <x v="16"/>
    <x v="1"/>
    <x v="48"/>
    <n v="2500"/>
    <x v="15"/>
    <x v="0"/>
    <n v="4"/>
    <n v="64"/>
  </r>
  <r>
    <x v="13"/>
    <x v="16"/>
    <x v="2"/>
    <x v="2"/>
    <x v="0"/>
    <x v="49"/>
    <n v="-30000"/>
    <x v="16"/>
    <x v="0"/>
    <n v="1"/>
    <n v="19"/>
  </r>
  <r>
    <x v="13"/>
    <x v="16"/>
    <x v="17"/>
    <x v="17"/>
    <x v="1"/>
    <x v="49"/>
    <n v="30000"/>
    <x v="16"/>
    <x v="0"/>
    <n v="4"/>
    <n v="51"/>
  </r>
  <r>
    <x v="14"/>
    <x v="17"/>
    <x v="9"/>
    <x v="9"/>
    <x v="0"/>
    <x v="2"/>
    <n v="-300"/>
    <x v="17"/>
    <x v="0"/>
    <n v="3"/>
    <n v="38"/>
  </r>
  <r>
    <x v="14"/>
    <x v="17"/>
    <x v="2"/>
    <x v="2"/>
    <x v="0"/>
    <x v="2"/>
    <n v="300"/>
    <x v="17"/>
    <x v="0"/>
    <n v="1"/>
    <n v="19"/>
  </r>
  <r>
    <x v="15"/>
    <x v="18"/>
    <x v="9"/>
    <x v="9"/>
    <x v="0"/>
    <x v="2"/>
    <n v="-300"/>
    <x v="18"/>
    <x v="0"/>
    <n v="3"/>
    <n v="38"/>
  </r>
  <r>
    <x v="15"/>
    <x v="18"/>
    <x v="2"/>
    <x v="2"/>
    <x v="0"/>
    <x v="2"/>
    <n v="300"/>
    <x v="18"/>
    <x v="0"/>
    <n v="1"/>
    <n v="19"/>
  </r>
  <r>
    <x v="16"/>
    <x v="19"/>
    <x v="2"/>
    <x v="2"/>
    <x v="0"/>
    <x v="50"/>
    <n v="1500"/>
    <x v="19"/>
    <x v="0"/>
    <n v="1"/>
    <n v="19"/>
  </r>
  <r>
    <x v="16"/>
    <x v="19"/>
    <x v="18"/>
    <x v="18"/>
    <x v="0"/>
    <x v="50"/>
    <n v="-1500"/>
    <x v="19"/>
    <x v="0"/>
    <n v="3"/>
    <n v="38"/>
  </r>
  <r>
    <x v="17"/>
    <x v="20"/>
    <x v="9"/>
    <x v="9"/>
    <x v="0"/>
    <x v="2"/>
    <n v="-300"/>
    <x v="20"/>
    <x v="0"/>
    <n v="3"/>
    <n v="38"/>
  </r>
  <r>
    <x v="17"/>
    <x v="20"/>
    <x v="2"/>
    <x v="2"/>
    <x v="0"/>
    <x v="2"/>
    <n v="300"/>
    <x v="20"/>
    <x v="0"/>
    <n v="1"/>
    <n v="19"/>
  </r>
  <r>
    <x v="17"/>
    <x v="20"/>
    <x v="9"/>
    <x v="9"/>
    <x v="0"/>
    <x v="2"/>
    <n v="-300"/>
    <x v="20"/>
    <x v="0"/>
    <n v="3"/>
    <n v="38"/>
  </r>
  <r>
    <x v="17"/>
    <x v="20"/>
    <x v="2"/>
    <x v="2"/>
    <x v="0"/>
    <x v="2"/>
    <n v="300"/>
    <x v="20"/>
    <x v="0"/>
    <n v="1"/>
    <n v="19"/>
  </r>
  <r>
    <x v="17"/>
    <x v="20"/>
    <x v="9"/>
    <x v="9"/>
    <x v="0"/>
    <x v="2"/>
    <n v="-300"/>
    <x v="20"/>
    <x v="0"/>
    <n v="3"/>
    <n v="38"/>
  </r>
  <r>
    <x v="17"/>
    <x v="20"/>
    <x v="2"/>
    <x v="2"/>
    <x v="0"/>
    <x v="2"/>
    <n v="300"/>
    <x v="20"/>
    <x v="0"/>
    <n v="1"/>
    <n v="19"/>
  </r>
  <r>
    <x v="18"/>
    <x v="21"/>
    <x v="9"/>
    <x v="9"/>
    <x v="0"/>
    <x v="2"/>
    <n v="-300"/>
    <x v="21"/>
    <x v="0"/>
    <n v="3"/>
    <n v="38"/>
  </r>
  <r>
    <x v="18"/>
    <x v="21"/>
    <x v="2"/>
    <x v="2"/>
    <x v="0"/>
    <x v="2"/>
    <n v="300"/>
    <x v="21"/>
    <x v="0"/>
    <n v="1"/>
    <n v="19"/>
  </r>
  <r>
    <x v="18"/>
    <x v="21"/>
    <x v="9"/>
    <x v="9"/>
    <x v="0"/>
    <x v="2"/>
    <n v="-300"/>
    <x v="21"/>
    <x v="0"/>
    <n v="3"/>
    <n v="38"/>
  </r>
  <r>
    <x v="18"/>
    <x v="21"/>
    <x v="2"/>
    <x v="2"/>
    <x v="0"/>
    <x v="2"/>
    <n v="300"/>
    <x v="21"/>
    <x v="0"/>
    <n v="1"/>
    <n v="19"/>
  </r>
  <r>
    <x v="19"/>
    <x v="22"/>
    <x v="9"/>
    <x v="9"/>
    <x v="0"/>
    <x v="2"/>
    <n v="-300"/>
    <x v="22"/>
    <x v="0"/>
    <n v="3"/>
    <n v="38"/>
  </r>
  <r>
    <x v="19"/>
    <x v="22"/>
    <x v="2"/>
    <x v="2"/>
    <x v="0"/>
    <x v="2"/>
    <n v="300"/>
    <x v="22"/>
    <x v="0"/>
    <n v="1"/>
    <n v="19"/>
  </r>
  <r>
    <x v="19"/>
    <x v="22"/>
    <x v="9"/>
    <x v="9"/>
    <x v="0"/>
    <x v="2"/>
    <n v="-300"/>
    <x v="22"/>
    <x v="0"/>
    <n v="3"/>
    <n v="38"/>
  </r>
  <r>
    <x v="19"/>
    <x v="22"/>
    <x v="2"/>
    <x v="2"/>
    <x v="0"/>
    <x v="2"/>
    <n v="300"/>
    <x v="22"/>
    <x v="0"/>
    <n v="1"/>
    <n v="19"/>
  </r>
  <r>
    <x v="19"/>
    <x v="22"/>
    <x v="9"/>
    <x v="9"/>
    <x v="0"/>
    <x v="2"/>
    <n v="-300"/>
    <x v="22"/>
    <x v="0"/>
    <n v="3"/>
    <n v="38"/>
  </r>
  <r>
    <x v="19"/>
    <x v="22"/>
    <x v="2"/>
    <x v="2"/>
    <x v="0"/>
    <x v="2"/>
    <n v="300"/>
    <x v="22"/>
    <x v="0"/>
    <n v="1"/>
    <n v="19"/>
  </r>
  <r>
    <x v="19"/>
    <x v="22"/>
    <x v="2"/>
    <x v="2"/>
    <x v="0"/>
    <x v="51"/>
    <n v="1500"/>
    <x v="22"/>
    <x v="0"/>
    <n v="1"/>
    <n v="19"/>
  </r>
  <r>
    <x v="19"/>
    <x v="22"/>
    <x v="18"/>
    <x v="18"/>
    <x v="0"/>
    <x v="51"/>
    <n v="-1500"/>
    <x v="22"/>
    <x v="0"/>
    <n v="3"/>
    <n v="38"/>
  </r>
  <r>
    <x v="20"/>
    <x v="23"/>
    <x v="9"/>
    <x v="9"/>
    <x v="0"/>
    <x v="2"/>
    <n v="-300"/>
    <x v="23"/>
    <x v="0"/>
    <n v="3"/>
    <n v="38"/>
  </r>
  <r>
    <x v="20"/>
    <x v="23"/>
    <x v="2"/>
    <x v="2"/>
    <x v="0"/>
    <x v="2"/>
    <n v="300"/>
    <x v="23"/>
    <x v="0"/>
    <n v="1"/>
    <n v="19"/>
  </r>
  <r>
    <x v="21"/>
    <x v="24"/>
    <x v="9"/>
    <x v="9"/>
    <x v="0"/>
    <x v="2"/>
    <n v="-300"/>
    <x v="24"/>
    <x v="0"/>
    <n v="3"/>
    <n v="38"/>
  </r>
  <r>
    <x v="21"/>
    <x v="24"/>
    <x v="2"/>
    <x v="2"/>
    <x v="0"/>
    <x v="2"/>
    <n v="300"/>
    <x v="24"/>
    <x v="0"/>
    <n v="1"/>
    <n v="19"/>
  </r>
  <r>
    <x v="21"/>
    <x v="24"/>
    <x v="9"/>
    <x v="9"/>
    <x v="0"/>
    <x v="2"/>
    <n v="-300"/>
    <x v="24"/>
    <x v="0"/>
    <n v="3"/>
    <n v="38"/>
  </r>
  <r>
    <x v="21"/>
    <x v="24"/>
    <x v="2"/>
    <x v="2"/>
    <x v="0"/>
    <x v="2"/>
    <n v="300"/>
    <x v="24"/>
    <x v="0"/>
    <n v="1"/>
    <n v="19"/>
  </r>
  <r>
    <x v="22"/>
    <x v="25"/>
    <x v="9"/>
    <x v="9"/>
    <x v="0"/>
    <x v="2"/>
    <n v="-300"/>
    <x v="25"/>
    <x v="0"/>
    <n v="3"/>
    <n v="38"/>
  </r>
  <r>
    <x v="22"/>
    <x v="25"/>
    <x v="2"/>
    <x v="2"/>
    <x v="0"/>
    <x v="2"/>
    <n v="300"/>
    <x v="25"/>
    <x v="0"/>
    <n v="1"/>
    <n v="19"/>
  </r>
  <r>
    <x v="23"/>
    <x v="26"/>
    <x v="2"/>
    <x v="2"/>
    <x v="0"/>
    <x v="52"/>
    <n v="1500"/>
    <x v="26"/>
    <x v="0"/>
    <n v="1"/>
    <n v="19"/>
  </r>
  <r>
    <x v="23"/>
    <x v="26"/>
    <x v="18"/>
    <x v="18"/>
    <x v="0"/>
    <x v="52"/>
    <n v="-1500"/>
    <x v="26"/>
    <x v="0"/>
    <n v="3"/>
    <n v="38"/>
  </r>
  <r>
    <x v="24"/>
    <x v="27"/>
    <x v="2"/>
    <x v="2"/>
    <x v="0"/>
    <x v="53"/>
    <n v="-650"/>
    <x v="27"/>
    <x v="0"/>
    <n v="1"/>
    <n v="19"/>
  </r>
  <r>
    <x v="24"/>
    <x v="27"/>
    <x v="19"/>
    <x v="19"/>
    <x v="1"/>
    <x v="53"/>
    <n v="650"/>
    <x v="27"/>
    <x v="0"/>
    <n v="4"/>
    <n v="62"/>
  </r>
  <r>
    <x v="25"/>
    <x v="28"/>
    <x v="2"/>
    <x v="2"/>
    <x v="0"/>
    <x v="54"/>
    <n v="500"/>
    <x v="28"/>
    <x v="0"/>
    <n v="1"/>
    <n v="19"/>
  </r>
  <r>
    <x v="25"/>
    <x v="28"/>
    <x v="20"/>
    <x v="20"/>
    <x v="0"/>
    <x v="54"/>
    <n v="-500"/>
    <x v="28"/>
    <x v="0"/>
    <n v="3"/>
    <n v="39"/>
  </r>
  <r>
    <x v="26"/>
    <x v="29"/>
    <x v="2"/>
    <x v="2"/>
    <x v="0"/>
    <x v="55"/>
    <n v="-1200"/>
    <x v="29"/>
    <x v="0"/>
    <n v="1"/>
    <n v="19"/>
  </r>
  <r>
    <x v="26"/>
    <x v="29"/>
    <x v="21"/>
    <x v="21"/>
    <x v="1"/>
    <x v="55"/>
    <n v="1200"/>
    <x v="29"/>
    <x v="0"/>
    <n v="4"/>
    <n v="65"/>
  </r>
  <r>
    <x v="27"/>
    <x v="30"/>
    <x v="2"/>
    <x v="2"/>
    <x v="0"/>
    <x v="56"/>
    <n v="1000"/>
    <x v="30"/>
    <x v="0"/>
    <n v="1"/>
    <n v="19"/>
  </r>
  <r>
    <x v="27"/>
    <x v="30"/>
    <x v="22"/>
    <x v="22"/>
    <x v="0"/>
    <x v="56"/>
    <n v="-1000"/>
    <x v="30"/>
    <x v="0"/>
    <n v="3"/>
    <n v="38"/>
  </r>
  <r>
    <x v="28"/>
    <x v="31"/>
    <x v="2"/>
    <x v="2"/>
    <x v="0"/>
    <x v="57"/>
    <n v="1000"/>
    <x v="31"/>
    <x v="0"/>
    <n v="1"/>
    <n v="19"/>
  </r>
  <r>
    <x v="28"/>
    <x v="31"/>
    <x v="22"/>
    <x v="22"/>
    <x v="0"/>
    <x v="57"/>
    <n v="-1000"/>
    <x v="31"/>
    <x v="0"/>
    <n v="3"/>
    <n v="38"/>
  </r>
  <r>
    <x v="29"/>
    <x v="32"/>
    <x v="2"/>
    <x v="2"/>
    <x v="0"/>
    <x v="54"/>
    <n v="500"/>
    <x v="32"/>
    <x v="0"/>
    <n v="1"/>
    <n v="19"/>
  </r>
  <r>
    <x v="29"/>
    <x v="32"/>
    <x v="20"/>
    <x v="20"/>
    <x v="0"/>
    <x v="54"/>
    <n v="-500"/>
    <x v="32"/>
    <x v="0"/>
    <n v="3"/>
    <n v="39"/>
  </r>
  <r>
    <x v="30"/>
    <x v="33"/>
    <x v="2"/>
    <x v="2"/>
    <x v="0"/>
    <x v="58"/>
    <n v="500"/>
    <x v="33"/>
    <x v="0"/>
    <n v="1"/>
    <n v="19"/>
  </r>
  <r>
    <x v="30"/>
    <x v="33"/>
    <x v="20"/>
    <x v="20"/>
    <x v="0"/>
    <x v="58"/>
    <n v="-500"/>
    <x v="33"/>
    <x v="0"/>
    <n v="3"/>
    <n v="39"/>
  </r>
  <r>
    <x v="31"/>
    <x v="34"/>
    <x v="2"/>
    <x v="2"/>
    <x v="0"/>
    <x v="59"/>
    <n v="500"/>
    <x v="34"/>
    <x v="0"/>
    <n v="1"/>
    <n v="19"/>
  </r>
  <r>
    <x v="31"/>
    <x v="34"/>
    <x v="20"/>
    <x v="20"/>
    <x v="0"/>
    <x v="59"/>
    <n v="-500"/>
    <x v="34"/>
    <x v="0"/>
    <n v="3"/>
    <n v="39"/>
  </r>
  <r>
    <x v="32"/>
    <x v="35"/>
    <x v="2"/>
    <x v="2"/>
    <x v="0"/>
    <x v="60"/>
    <n v="500"/>
    <x v="35"/>
    <x v="0"/>
    <n v="1"/>
    <n v="19"/>
  </r>
  <r>
    <x v="32"/>
    <x v="35"/>
    <x v="20"/>
    <x v="20"/>
    <x v="0"/>
    <x v="60"/>
    <n v="-500"/>
    <x v="35"/>
    <x v="0"/>
    <n v="3"/>
    <n v="39"/>
  </r>
  <r>
    <x v="33"/>
    <x v="36"/>
    <x v="2"/>
    <x v="2"/>
    <x v="0"/>
    <x v="61"/>
    <n v="500"/>
    <x v="36"/>
    <x v="0"/>
    <n v="1"/>
    <n v="19"/>
  </r>
  <r>
    <x v="33"/>
    <x v="36"/>
    <x v="20"/>
    <x v="20"/>
    <x v="0"/>
    <x v="61"/>
    <n v="-500"/>
    <x v="36"/>
    <x v="0"/>
    <n v="3"/>
    <n v="39"/>
  </r>
  <r>
    <x v="34"/>
    <x v="37"/>
    <x v="2"/>
    <x v="2"/>
    <x v="0"/>
    <x v="62"/>
    <n v="1000"/>
    <x v="37"/>
    <x v="0"/>
    <n v="1"/>
    <n v="19"/>
  </r>
  <r>
    <x v="34"/>
    <x v="37"/>
    <x v="22"/>
    <x v="22"/>
    <x v="0"/>
    <x v="62"/>
    <n v="-1000"/>
    <x v="37"/>
    <x v="0"/>
    <n v="3"/>
    <n v="38"/>
  </r>
  <r>
    <x v="35"/>
    <x v="38"/>
    <x v="1"/>
    <x v="1"/>
    <x v="0"/>
    <x v="63"/>
    <n v="-120"/>
    <x v="38"/>
    <x v="0"/>
    <n v="1"/>
    <n v="19"/>
  </r>
  <r>
    <x v="35"/>
    <x v="38"/>
    <x v="23"/>
    <x v="23"/>
    <x v="1"/>
    <x v="63"/>
    <n v="120"/>
    <x v="38"/>
    <x v="0"/>
    <n v="4"/>
    <n v="69"/>
  </r>
  <r>
    <x v="36"/>
    <x v="39"/>
    <x v="2"/>
    <x v="2"/>
    <x v="0"/>
    <x v="64"/>
    <n v="-378"/>
    <x v="39"/>
    <x v="0"/>
    <n v="1"/>
    <n v="19"/>
  </r>
  <r>
    <x v="36"/>
    <x v="39"/>
    <x v="24"/>
    <x v="24"/>
    <x v="1"/>
    <x v="64"/>
    <n v="378"/>
    <x v="39"/>
    <x v="0"/>
    <n v="4"/>
    <n v="61"/>
  </r>
  <r>
    <x v="37"/>
    <x v="40"/>
    <x v="2"/>
    <x v="2"/>
    <x v="0"/>
    <x v="65"/>
    <n v="-1000"/>
    <x v="40"/>
    <x v="0"/>
    <n v="1"/>
    <n v="19"/>
  </r>
  <r>
    <x v="37"/>
    <x v="40"/>
    <x v="25"/>
    <x v="25"/>
    <x v="1"/>
    <x v="65"/>
    <n v="1000"/>
    <x v="40"/>
    <x v="0"/>
    <n v="4"/>
    <n v="64"/>
  </r>
  <r>
    <x v="38"/>
    <x v="41"/>
    <x v="2"/>
    <x v="2"/>
    <x v="0"/>
    <x v="49"/>
    <n v="-31000"/>
    <x v="41"/>
    <x v="0"/>
    <n v="1"/>
    <n v="19"/>
  </r>
  <r>
    <x v="38"/>
    <x v="41"/>
    <x v="17"/>
    <x v="17"/>
    <x v="1"/>
    <x v="49"/>
    <n v="31000"/>
    <x v="41"/>
    <x v="0"/>
    <n v="4"/>
    <n v="51"/>
  </r>
  <r>
    <x v="39"/>
    <x v="42"/>
    <x v="2"/>
    <x v="2"/>
    <x v="0"/>
    <x v="6"/>
    <n v="1600"/>
    <x v="42"/>
    <x v="0"/>
    <n v="1"/>
    <n v="19"/>
  </r>
  <r>
    <x v="39"/>
    <x v="42"/>
    <x v="13"/>
    <x v="13"/>
    <x v="0"/>
    <x v="6"/>
    <n v="-800"/>
    <x v="42"/>
    <x v="0"/>
    <n v="3"/>
    <n v="38"/>
  </r>
  <r>
    <x v="39"/>
    <x v="42"/>
    <x v="14"/>
    <x v="14"/>
    <x v="0"/>
    <x v="6"/>
    <n v="-800"/>
    <x v="42"/>
    <x v="0"/>
    <n v="3"/>
    <n v="39"/>
  </r>
  <r>
    <x v="39"/>
    <x v="42"/>
    <x v="2"/>
    <x v="2"/>
    <x v="0"/>
    <x v="7"/>
    <n v="1600"/>
    <x v="42"/>
    <x v="0"/>
    <n v="1"/>
    <n v="19"/>
  </r>
  <r>
    <x v="39"/>
    <x v="42"/>
    <x v="13"/>
    <x v="13"/>
    <x v="0"/>
    <x v="7"/>
    <n v="-800"/>
    <x v="42"/>
    <x v="0"/>
    <n v="3"/>
    <n v="38"/>
  </r>
  <r>
    <x v="39"/>
    <x v="42"/>
    <x v="14"/>
    <x v="14"/>
    <x v="0"/>
    <x v="7"/>
    <n v="-800"/>
    <x v="42"/>
    <x v="0"/>
    <n v="3"/>
    <n v="39"/>
  </r>
  <r>
    <x v="39"/>
    <x v="42"/>
    <x v="2"/>
    <x v="2"/>
    <x v="0"/>
    <x v="10"/>
    <n v="1600"/>
    <x v="42"/>
    <x v="0"/>
    <n v="1"/>
    <n v="19"/>
  </r>
  <r>
    <x v="39"/>
    <x v="42"/>
    <x v="13"/>
    <x v="13"/>
    <x v="0"/>
    <x v="10"/>
    <n v="-800"/>
    <x v="42"/>
    <x v="0"/>
    <n v="3"/>
    <n v="38"/>
  </r>
  <r>
    <x v="39"/>
    <x v="42"/>
    <x v="14"/>
    <x v="14"/>
    <x v="0"/>
    <x v="10"/>
    <n v="-800"/>
    <x v="42"/>
    <x v="0"/>
    <n v="3"/>
    <n v="39"/>
  </r>
  <r>
    <x v="39"/>
    <x v="42"/>
    <x v="2"/>
    <x v="2"/>
    <x v="0"/>
    <x v="11"/>
    <n v="1600"/>
    <x v="42"/>
    <x v="0"/>
    <n v="1"/>
    <n v="19"/>
  </r>
  <r>
    <x v="39"/>
    <x v="42"/>
    <x v="13"/>
    <x v="13"/>
    <x v="0"/>
    <x v="11"/>
    <n v="-800"/>
    <x v="42"/>
    <x v="0"/>
    <n v="3"/>
    <n v="38"/>
  </r>
  <r>
    <x v="39"/>
    <x v="42"/>
    <x v="14"/>
    <x v="14"/>
    <x v="0"/>
    <x v="11"/>
    <n v="-800"/>
    <x v="42"/>
    <x v="0"/>
    <n v="3"/>
    <n v="39"/>
  </r>
  <r>
    <x v="39"/>
    <x v="42"/>
    <x v="2"/>
    <x v="2"/>
    <x v="0"/>
    <x v="12"/>
    <n v="1600"/>
    <x v="42"/>
    <x v="0"/>
    <n v="1"/>
    <n v="19"/>
  </r>
  <r>
    <x v="39"/>
    <x v="42"/>
    <x v="13"/>
    <x v="13"/>
    <x v="0"/>
    <x v="12"/>
    <n v="-800"/>
    <x v="42"/>
    <x v="0"/>
    <n v="3"/>
    <n v="38"/>
  </r>
  <r>
    <x v="39"/>
    <x v="42"/>
    <x v="14"/>
    <x v="14"/>
    <x v="0"/>
    <x v="12"/>
    <n v="-800"/>
    <x v="42"/>
    <x v="0"/>
    <n v="3"/>
    <n v="39"/>
  </r>
  <r>
    <x v="39"/>
    <x v="42"/>
    <x v="2"/>
    <x v="2"/>
    <x v="0"/>
    <x v="13"/>
    <n v="1600"/>
    <x v="42"/>
    <x v="0"/>
    <n v="1"/>
    <n v="19"/>
  </r>
  <r>
    <x v="39"/>
    <x v="42"/>
    <x v="13"/>
    <x v="13"/>
    <x v="0"/>
    <x v="13"/>
    <n v="-800"/>
    <x v="42"/>
    <x v="0"/>
    <n v="3"/>
    <n v="38"/>
  </r>
  <r>
    <x v="39"/>
    <x v="42"/>
    <x v="14"/>
    <x v="14"/>
    <x v="0"/>
    <x v="13"/>
    <n v="-800"/>
    <x v="42"/>
    <x v="0"/>
    <n v="3"/>
    <n v="39"/>
  </r>
  <r>
    <x v="39"/>
    <x v="42"/>
    <x v="2"/>
    <x v="2"/>
    <x v="0"/>
    <x v="18"/>
    <n v="1600"/>
    <x v="42"/>
    <x v="0"/>
    <n v="1"/>
    <n v="19"/>
  </r>
  <r>
    <x v="39"/>
    <x v="42"/>
    <x v="13"/>
    <x v="13"/>
    <x v="0"/>
    <x v="18"/>
    <n v="-800"/>
    <x v="42"/>
    <x v="0"/>
    <n v="3"/>
    <n v="38"/>
  </r>
  <r>
    <x v="39"/>
    <x v="42"/>
    <x v="14"/>
    <x v="14"/>
    <x v="0"/>
    <x v="18"/>
    <n v="-800"/>
    <x v="42"/>
    <x v="0"/>
    <n v="3"/>
    <n v="39"/>
  </r>
  <r>
    <x v="39"/>
    <x v="42"/>
    <x v="2"/>
    <x v="2"/>
    <x v="0"/>
    <x v="19"/>
    <n v="1600"/>
    <x v="42"/>
    <x v="0"/>
    <n v="1"/>
    <n v="19"/>
  </r>
  <r>
    <x v="39"/>
    <x v="42"/>
    <x v="13"/>
    <x v="13"/>
    <x v="0"/>
    <x v="19"/>
    <n v="-800"/>
    <x v="42"/>
    <x v="0"/>
    <n v="3"/>
    <n v="38"/>
  </r>
  <r>
    <x v="39"/>
    <x v="42"/>
    <x v="14"/>
    <x v="14"/>
    <x v="0"/>
    <x v="19"/>
    <n v="-800"/>
    <x v="42"/>
    <x v="0"/>
    <n v="3"/>
    <n v="39"/>
  </r>
  <r>
    <x v="39"/>
    <x v="42"/>
    <x v="2"/>
    <x v="2"/>
    <x v="0"/>
    <x v="20"/>
    <n v="1600"/>
    <x v="42"/>
    <x v="0"/>
    <n v="1"/>
    <n v="19"/>
  </r>
  <r>
    <x v="39"/>
    <x v="42"/>
    <x v="13"/>
    <x v="13"/>
    <x v="0"/>
    <x v="20"/>
    <n v="-800"/>
    <x v="42"/>
    <x v="0"/>
    <n v="3"/>
    <n v="38"/>
  </r>
  <r>
    <x v="39"/>
    <x v="42"/>
    <x v="14"/>
    <x v="14"/>
    <x v="0"/>
    <x v="20"/>
    <n v="-800"/>
    <x v="42"/>
    <x v="0"/>
    <n v="3"/>
    <n v="39"/>
  </r>
  <r>
    <x v="39"/>
    <x v="42"/>
    <x v="2"/>
    <x v="2"/>
    <x v="0"/>
    <x v="21"/>
    <n v="1600"/>
    <x v="42"/>
    <x v="0"/>
    <n v="1"/>
    <n v="19"/>
  </r>
  <r>
    <x v="39"/>
    <x v="42"/>
    <x v="13"/>
    <x v="13"/>
    <x v="0"/>
    <x v="21"/>
    <n v="-800"/>
    <x v="42"/>
    <x v="0"/>
    <n v="3"/>
    <n v="38"/>
  </r>
  <r>
    <x v="39"/>
    <x v="42"/>
    <x v="14"/>
    <x v="14"/>
    <x v="0"/>
    <x v="21"/>
    <n v="-800"/>
    <x v="42"/>
    <x v="0"/>
    <n v="3"/>
    <n v="39"/>
  </r>
  <r>
    <x v="39"/>
    <x v="42"/>
    <x v="2"/>
    <x v="2"/>
    <x v="0"/>
    <x v="26"/>
    <n v="1600"/>
    <x v="42"/>
    <x v="0"/>
    <n v="1"/>
    <n v="19"/>
  </r>
  <r>
    <x v="39"/>
    <x v="42"/>
    <x v="13"/>
    <x v="13"/>
    <x v="0"/>
    <x v="26"/>
    <n v="-800"/>
    <x v="42"/>
    <x v="0"/>
    <n v="3"/>
    <n v="38"/>
  </r>
  <r>
    <x v="39"/>
    <x v="42"/>
    <x v="14"/>
    <x v="14"/>
    <x v="0"/>
    <x v="26"/>
    <n v="-800"/>
    <x v="42"/>
    <x v="0"/>
    <n v="3"/>
    <n v="39"/>
  </r>
  <r>
    <x v="39"/>
    <x v="42"/>
    <x v="2"/>
    <x v="2"/>
    <x v="0"/>
    <x v="27"/>
    <n v="1600"/>
    <x v="42"/>
    <x v="0"/>
    <n v="1"/>
    <n v="19"/>
  </r>
  <r>
    <x v="39"/>
    <x v="42"/>
    <x v="13"/>
    <x v="13"/>
    <x v="0"/>
    <x v="27"/>
    <n v="-800"/>
    <x v="42"/>
    <x v="0"/>
    <n v="3"/>
    <n v="38"/>
  </r>
  <r>
    <x v="39"/>
    <x v="42"/>
    <x v="14"/>
    <x v="14"/>
    <x v="0"/>
    <x v="27"/>
    <n v="-800"/>
    <x v="42"/>
    <x v="0"/>
    <n v="3"/>
    <n v="39"/>
  </r>
  <r>
    <x v="39"/>
    <x v="42"/>
    <x v="2"/>
    <x v="2"/>
    <x v="0"/>
    <x v="28"/>
    <n v="1600"/>
    <x v="42"/>
    <x v="0"/>
    <n v="1"/>
    <n v="19"/>
  </r>
  <r>
    <x v="39"/>
    <x v="42"/>
    <x v="13"/>
    <x v="13"/>
    <x v="0"/>
    <x v="28"/>
    <n v="-800"/>
    <x v="42"/>
    <x v="0"/>
    <n v="3"/>
    <n v="38"/>
  </r>
  <r>
    <x v="39"/>
    <x v="42"/>
    <x v="14"/>
    <x v="14"/>
    <x v="0"/>
    <x v="28"/>
    <n v="-800"/>
    <x v="42"/>
    <x v="0"/>
    <n v="3"/>
    <n v="39"/>
  </r>
  <r>
    <x v="39"/>
    <x v="42"/>
    <x v="2"/>
    <x v="2"/>
    <x v="0"/>
    <x v="29"/>
    <n v="1600"/>
    <x v="42"/>
    <x v="0"/>
    <n v="1"/>
    <n v="19"/>
  </r>
  <r>
    <x v="39"/>
    <x v="42"/>
    <x v="13"/>
    <x v="13"/>
    <x v="0"/>
    <x v="29"/>
    <n v="-800"/>
    <x v="42"/>
    <x v="0"/>
    <n v="3"/>
    <n v="38"/>
  </r>
  <r>
    <x v="39"/>
    <x v="42"/>
    <x v="14"/>
    <x v="14"/>
    <x v="0"/>
    <x v="29"/>
    <n v="-800"/>
    <x v="42"/>
    <x v="0"/>
    <n v="3"/>
    <n v="39"/>
  </r>
  <r>
    <x v="39"/>
    <x v="42"/>
    <x v="2"/>
    <x v="2"/>
    <x v="0"/>
    <x v="30"/>
    <n v="1600"/>
    <x v="42"/>
    <x v="0"/>
    <n v="1"/>
    <n v="19"/>
  </r>
  <r>
    <x v="39"/>
    <x v="42"/>
    <x v="13"/>
    <x v="13"/>
    <x v="0"/>
    <x v="30"/>
    <n v="-800"/>
    <x v="42"/>
    <x v="0"/>
    <n v="3"/>
    <n v="38"/>
  </r>
  <r>
    <x v="39"/>
    <x v="42"/>
    <x v="14"/>
    <x v="14"/>
    <x v="0"/>
    <x v="30"/>
    <n v="-800"/>
    <x v="42"/>
    <x v="0"/>
    <n v="3"/>
    <n v="39"/>
  </r>
  <r>
    <x v="39"/>
    <x v="42"/>
    <x v="2"/>
    <x v="2"/>
    <x v="0"/>
    <x v="31"/>
    <n v="1600"/>
    <x v="42"/>
    <x v="0"/>
    <n v="1"/>
    <n v="19"/>
  </r>
  <r>
    <x v="39"/>
    <x v="42"/>
    <x v="13"/>
    <x v="13"/>
    <x v="0"/>
    <x v="31"/>
    <n v="-800"/>
    <x v="42"/>
    <x v="0"/>
    <n v="3"/>
    <n v="38"/>
  </r>
  <r>
    <x v="39"/>
    <x v="42"/>
    <x v="14"/>
    <x v="14"/>
    <x v="0"/>
    <x v="31"/>
    <n v="-800"/>
    <x v="42"/>
    <x v="0"/>
    <n v="3"/>
    <n v="39"/>
  </r>
  <r>
    <x v="39"/>
    <x v="42"/>
    <x v="2"/>
    <x v="2"/>
    <x v="0"/>
    <x v="32"/>
    <n v="1600"/>
    <x v="42"/>
    <x v="0"/>
    <n v="1"/>
    <n v="19"/>
  </r>
  <r>
    <x v="39"/>
    <x v="42"/>
    <x v="13"/>
    <x v="13"/>
    <x v="0"/>
    <x v="32"/>
    <n v="-800"/>
    <x v="42"/>
    <x v="0"/>
    <n v="3"/>
    <n v="38"/>
  </r>
  <r>
    <x v="39"/>
    <x v="42"/>
    <x v="14"/>
    <x v="14"/>
    <x v="0"/>
    <x v="32"/>
    <n v="-800"/>
    <x v="42"/>
    <x v="0"/>
    <n v="3"/>
    <n v="39"/>
  </r>
  <r>
    <x v="39"/>
    <x v="42"/>
    <x v="2"/>
    <x v="2"/>
    <x v="0"/>
    <x v="33"/>
    <n v="1600"/>
    <x v="42"/>
    <x v="0"/>
    <n v="1"/>
    <n v="19"/>
  </r>
  <r>
    <x v="39"/>
    <x v="42"/>
    <x v="13"/>
    <x v="13"/>
    <x v="0"/>
    <x v="33"/>
    <n v="-800"/>
    <x v="42"/>
    <x v="0"/>
    <n v="3"/>
    <n v="38"/>
  </r>
  <r>
    <x v="39"/>
    <x v="42"/>
    <x v="14"/>
    <x v="14"/>
    <x v="0"/>
    <x v="33"/>
    <n v="-800"/>
    <x v="42"/>
    <x v="0"/>
    <n v="3"/>
    <n v="39"/>
  </r>
  <r>
    <x v="39"/>
    <x v="42"/>
    <x v="2"/>
    <x v="2"/>
    <x v="0"/>
    <x v="34"/>
    <n v="1600"/>
    <x v="42"/>
    <x v="0"/>
    <n v="1"/>
    <n v="19"/>
  </r>
  <r>
    <x v="39"/>
    <x v="42"/>
    <x v="13"/>
    <x v="13"/>
    <x v="0"/>
    <x v="34"/>
    <n v="-800"/>
    <x v="42"/>
    <x v="0"/>
    <n v="3"/>
    <n v="38"/>
  </r>
  <r>
    <x v="39"/>
    <x v="42"/>
    <x v="14"/>
    <x v="14"/>
    <x v="0"/>
    <x v="34"/>
    <n v="-800"/>
    <x v="42"/>
    <x v="0"/>
    <n v="3"/>
    <n v="39"/>
  </r>
  <r>
    <x v="39"/>
    <x v="42"/>
    <x v="2"/>
    <x v="2"/>
    <x v="0"/>
    <x v="35"/>
    <n v="1600"/>
    <x v="42"/>
    <x v="0"/>
    <n v="1"/>
    <n v="19"/>
  </r>
  <r>
    <x v="39"/>
    <x v="42"/>
    <x v="13"/>
    <x v="13"/>
    <x v="0"/>
    <x v="35"/>
    <n v="-800"/>
    <x v="42"/>
    <x v="0"/>
    <n v="3"/>
    <n v="38"/>
  </r>
  <r>
    <x v="39"/>
    <x v="42"/>
    <x v="14"/>
    <x v="14"/>
    <x v="0"/>
    <x v="35"/>
    <n v="-800"/>
    <x v="42"/>
    <x v="0"/>
    <n v="3"/>
    <n v="39"/>
  </r>
  <r>
    <x v="39"/>
    <x v="42"/>
    <x v="2"/>
    <x v="2"/>
    <x v="0"/>
    <x v="36"/>
    <n v="1600"/>
    <x v="42"/>
    <x v="0"/>
    <n v="1"/>
    <n v="19"/>
  </r>
  <r>
    <x v="39"/>
    <x v="42"/>
    <x v="13"/>
    <x v="13"/>
    <x v="0"/>
    <x v="36"/>
    <n v="-800"/>
    <x v="42"/>
    <x v="0"/>
    <n v="3"/>
    <n v="38"/>
  </r>
  <r>
    <x v="39"/>
    <x v="42"/>
    <x v="14"/>
    <x v="14"/>
    <x v="0"/>
    <x v="36"/>
    <n v="-800"/>
    <x v="42"/>
    <x v="0"/>
    <n v="3"/>
    <n v="39"/>
  </r>
  <r>
    <x v="39"/>
    <x v="42"/>
    <x v="2"/>
    <x v="2"/>
    <x v="0"/>
    <x v="8"/>
    <n v="1600"/>
    <x v="42"/>
    <x v="0"/>
    <n v="1"/>
    <n v="19"/>
  </r>
  <r>
    <x v="39"/>
    <x v="42"/>
    <x v="13"/>
    <x v="13"/>
    <x v="0"/>
    <x v="8"/>
    <n v="-800"/>
    <x v="42"/>
    <x v="0"/>
    <n v="3"/>
    <n v="38"/>
  </r>
  <r>
    <x v="39"/>
    <x v="42"/>
    <x v="14"/>
    <x v="14"/>
    <x v="0"/>
    <x v="8"/>
    <n v="-800"/>
    <x v="42"/>
    <x v="0"/>
    <n v="3"/>
    <n v="39"/>
  </r>
  <r>
    <x v="39"/>
    <x v="42"/>
    <x v="2"/>
    <x v="2"/>
    <x v="0"/>
    <x v="9"/>
    <n v="1600"/>
    <x v="42"/>
    <x v="0"/>
    <n v="1"/>
    <n v="19"/>
  </r>
  <r>
    <x v="39"/>
    <x v="42"/>
    <x v="13"/>
    <x v="13"/>
    <x v="0"/>
    <x v="9"/>
    <n v="-800"/>
    <x v="42"/>
    <x v="0"/>
    <n v="3"/>
    <n v="38"/>
  </r>
  <r>
    <x v="39"/>
    <x v="42"/>
    <x v="14"/>
    <x v="14"/>
    <x v="0"/>
    <x v="9"/>
    <n v="-800"/>
    <x v="42"/>
    <x v="0"/>
    <n v="3"/>
    <n v="39"/>
  </r>
  <r>
    <x v="39"/>
    <x v="42"/>
    <x v="2"/>
    <x v="2"/>
    <x v="0"/>
    <x v="14"/>
    <n v="1600"/>
    <x v="42"/>
    <x v="0"/>
    <n v="1"/>
    <n v="19"/>
  </r>
  <r>
    <x v="39"/>
    <x v="42"/>
    <x v="13"/>
    <x v="13"/>
    <x v="0"/>
    <x v="14"/>
    <n v="-800"/>
    <x v="42"/>
    <x v="0"/>
    <n v="3"/>
    <n v="38"/>
  </r>
  <r>
    <x v="39"/>
    <x v="42"/>
    <x v="14"/>
    <x v="14"/>
    <x v="0"/>
    <x v="14"/>
    <n v="-800"/>
    <x v="42"/>
    <x v="0"/>
    <n v="3"/>
    <n v="39"/>
  </r>
  <r>
    <x v="39"/>
    <x v="42"/>
    <x v="2"/>
    <x v="2"/>
    <x v="0"/>
    <x v="15"/>
    <n v="1600"/>
    <x v="42"/>
    <x v="0"/>
    <n v="1"/>
    <n v="19"/>
  </r>
  <r>
    <x v="39"/>
    <x v="42"/>
    <x v="13"/>
    <x v="13"/>
    <x v="0"/>
    <x v="15"/>
    <n v="-800"/>
    <x v="42"/>
    <x v="0"/>
    <n v="3"/>
    <n v="38"/>
  </r>
  <r>
    <x v="39"/>
    <x v="42"/>
    <x v="14"/>
    <x v="14"/>
    <x v="0"/>
    <x v="15"/>
    <n v="-800"/>
    <x v="42"/>
    <x v="0"/>
    <n v="3"/>
    <n v="39"/>
  </r>
  <r>
    <x v="39"/>
    <x v="42"/>
    <x v="2"/>
    <x v="2"/>
    <x v="0"/>
    <x v="16"/>
    <n v="1600"/>
    <x v="42"/>
    <x v="0"/>
    <n v="1"/>
    <n v="19"/>
  </r>
  <r>
    <x v="39"/>
    <x v="42"/>
    <x v="13"/>
    <x v="13"/>
    <x v="0"/>
    <x v="16"/>
    <n v="-800"/>
    <x v="42"/>
    <x v="0"/>
    <n v="3"/>
    <n v="38"/>
  </r>
  <r>
    <x v="39"/>
    <x v="42"/>
    <x v="14"/>
    <x v="14"/>
    <x v="0"/>
    <x v="16"/>
    <n v="-800"/>
    <x v="42"/>
    <x v="0"/>
    <n v="3"/>
    <n v="39"/>
  </r>
  <r>
    <x v="39"/>
    <x v="42"/>
    <x v="2"/>
    <x v="2"/>
    <x v="0"/>
    <x v="17"/>
    <n v="1600"/>
    <x v="42"/>
    <x v="0"/>
    <n v="1"/>
    <n v="19"/>
  </r>
  <r>
    <x v="39"/>
    <x v="42"/>
    <x v="13"/>
    <x v="13"/>
    <x v="0"/>
    <x v="17"/>
    <n v="-800"/>
    <x v="42"/>
    <x v="0"/>
    <n v="3"/>
    <n v="38"/>
  </r>
  <r>
    <x v="39"/>
    <x v="42"/>
    <x v="14"/>
    <x v="14"/>
    <x v="0"/>
    <x v="17"/>
    <n v="-800"/>
    <x v="42"/>
    <x v="0"/>
    <n v="3"/>
    <n v="39"/>
  </r>
  <r>
    <x v="39"/>
    <x v="42"/>
    <x v="2"/>
    <x v="2"/>
    <x v="0"/>
    <x v="22"/>
    <n v="1600"/>
    <x v="42"/>
    <x v="0"/>
    <n v="1"/>
    <n v="19"/>
  </r>
  <r>
    <x v="39"/>
    <x v="42"/>
    <x v="13"/>
    <x v="13"/>
    <x v="0"/>
    <x v="22"/>
    <n v="-800"/>
    <x v="42"/>
    <x v="0"/>
    <n v="3"/>
    <n v="38"/>
  </r>
  <r>
    <x v="39"/>
    <x v="42"/>
    <x v="14"/>
    <x v="14"/>
    <x v="0"/>
    <x v="22"/>
    <n v="-800"/>
    <x v="42"/>
    <x v="0"/>
    <n v="3"/>
    <n v="39"/>
  </r>
  <r>
    <x v="39"/>
    <x v="42"/>
    <x v="2"/>
    <x v="2"/>
    <x v="0"/>
    <x v="23"/>
    <n v="1600"/>
    <x v="42"/>
    <x v="0"/>
    <n v="1"/>
    <n v="19"/>
  </r>
  <r>
    <x v="39"/>
    <x v="42"/>
    <x v="13"/>
    <x v="13"/>
    <x v="0"/>
    <x v="23"/>
    <n v="-800"/>
    <x v="42"/>
    <x v="0"/>
    <n v="3"/>
    <n v="38"/>
  </r>
  <r>
    <x v="39"/>
    <x v="42"/>
    <x v="14"/>
    <x v="14"/>
    <x v="0"/>
    <x v="23"/>
    <n v="-800"/>
    <x v="42"/>
    <x v="0"/>
    <n v="3"/>
    <n v="39"/>
  </r>
  <r>
    <x v="39"/>
    <x v="42"/>
    <x v="2"/>
    <x v="2"/>
    <x v="0"/>
    <x v="24"/>
    <n v="1600"/>
    <x v="42"/>
    <x v="0"/>
    <n v="1"/>
    <n v="19"/>
  </r>
  <r>
    <x v="39"/>
    <x v="42"/>
    <x v="13"/>
    <x v="13"/>
    <x v="0"/>
    <x v="24"/>
    <n v="-800"/>
    <x v="42"/>
    <x v="0"/>
    <n v="3"/>
    <n v="38"/>
  </r>
  <r>
    <x v="39"/>
    <x v="42"/>
    <x v="14"/>
    <x v="14"/>
    <x v="0"/>
    <x v="24"/>
    <n v="-800"/>
    <x v="42"/>
    <x v="0"/>
    <n v="3"/>
    <n v="39"/>
  </r>
  <r>
    <x v="39"/>
    <x v="42"/>
    <x v="2"/>
    <x v="2"/>
    <x v="0"/>
    <x v="25"/>
    <n v="1600"/>
    <x v="42"/>
    <x v="0"/>
    <n v="1"/>
    <n v="19"/>
  </r>
  <r>
    <x v="39"/>
    <x v="42"/>
    <x v="13"/>
    <x v="13"/>
    <x v="0"/>
    <x v="25"/>
    <n v="-800"/>
    <x v="42"/>
    <x v="0"/>
    <n v="3"/>
    <n v="38"/>
  </r>
  <r>
    <x v="39"/>
    <x v="42"/>
    <x v="14"/>
    <x v="14"/>
    <x v="0"/>
    <x v="25"/>
    <n v="-800"/>
    <x v="42"/>
    <x v="0"/>
    <n v="3"/>
    <n v="39"/>
  </r>
  <r>
    <x v="39"/>
    <x v="42"/>
    <x v="2"/>
    <x v="2"/>
    <x v="0"/>
    <x v="37"/>
    <n v="1600"/>
    <x v="42"/>
    <x v="0"/>
    <n v="1"/>
    <n v="19"/>
  </r>
  <r>
    <x v="39"/>
    <x v="42"/>
    <x v="13"/>
    <x v="13"/>
    <x v="0"/>
    <x v="37"/>
    <n v="-800"/>
    <x v="42"/>
    <x v="0"/>
    <n v="3"/>
    <n v="38"/>
  </r>
  <r>
    <x v="39"/>
    <x v="42"/>
    <x v="14"/>
    <x v="14"/>
    <x v="0"/>
    <x v="37"/>
    <n v="-800"/>
    <x v="42"/>
    <x v="0"/>
    <n v="3"/>
    <n v="39"/>
  </r>
  <r>
    <x v="39"/>
    <x v="42"/>
    <x v="2"/>
    <x v="2"/>
    <x v="0"/>
    <x v="38"/>
    <n v="1600"/>
    <x v="42"/>
    <x v="0"/>
    <n v="1"/>
    <n v="19"/>
  </r>
  <r>
    <x v="39"/>
    <x v="42"/>
    <x v="13"/>
    <x v="13"/>
    <x v="0"/>
    <x v="38"/>
    <n v="-800"/>
    <x v="42"/>
    <x v="0"/>
    <n v="3"/>
    <n v="38"/>
  </r>
  <r>
    <x v="39"/>
    <x v="42"/>
    <x v="14"/>
    <x v="14"/>
    <x v="0"/>
    <x v="38"/>
    <n v="-800"/>
    <x v="42"/>
    <x v="0"/>
    <n v="3"/>
    <n v="39"/>
  </r>
  <r>
    <x v="39"/>
    <x v="42"/>
    <x v="2"/>
    <x v="2"/>
    <x v="0"/>
    <x v="39"/>
    <n v="1600"/>
    <x v="42"/>
    <x v="0"/>
    <n v="1"/>
    <n v="19"/>
  </r>
  <r>
    <x v="39"/>
    <x v="42"/>
    <x v="13"/>
    <x v="13"/>
    <x v="0"/>
    <x v="39"/>
    <n v="-800"/>
    <x v="42"/>
    <x v="0"/>
    <n v="3"/>
    <n v="38"/>
  </r>
  <r>
    <x v="39"/>
    <x v="42"/>
    <x v="14"/>
    <x v="14"/>
    <x v="0"/>
    <x v="39"/>
    <n v="-800"/>
    <x v="42"/>
    <x v="0"/>
    <n v="3"/>
    <n v="39"/>
  </r>
  <r>
    <x v="39"/>
    <x v="42"/>
    <x v="2"/>
    <x v="2"/>
    <x v="0"/>
    <x v="40"/>
    <n v="1600"/>
    <x v="42"/>
    <x v="0"/>
    <n v="1"/>
    <n v="19"/>
  </r>
  <r>
    <x v="39"/>
    <x v="42"/>
    <x v="13"/>
    <x v="13"/>
    <x v="0"/>
    <x v="40"/>
    <n v="-800"/>
    <x v="42"/>
    <x v="0"/>
    <n v="3"/>
    <n v="38"/>
  </r>
  <r>
    <x v="39"/>
    <x v="42"/>
    <x v="14"/>
    <x v="14"/>
    <x v="0"/>
    <x v="40"/>
    <n v="-800"/>
    <x v="42"/>
    <x v="0"/>
    <n v="3"/>
    <n v="39"/>
  </r>
  <r>
    <x v="39"/>
    <x v="42"/>
    <x v="2"/>
    <x v="2"/>
    <x v="0"/>
    <x v="41"/>
    <n v="1600"/>
    <x v="42"/>
    <x v="0"/>
    <n v="1"/>
    <n v="19"/>
  </r>
  <r>
    <x v="39"/>
    <x v="42"/>
    <x v="13"/>
    <x v="13"/>
    <x v="0"/>
    <x v="41"/>
    <n v="-800"/>
    <x v="42"/>
    <x v="0"/>
    <n v="3"/>
    <n v="38"/>
  </r>
  <r>
    <x v="39"/>
    <x v="42"/>
    <x v="14"/>
    <x v="14"/>
    <x v="0"/>
    <x v="41"/>
    <n v="-800"/>
    <x v="42"/>
    <x v="0"/>
    <n v="3"/>
    <n v="39"/>
  </r>
  <r>
    <x v="39"/>
    <x v="42"/>
    <x v="2"/>
    <x v="2"/>
    <x v="0"/>
    <x v="42"/>
    <n v="1600"/>
    <x v="42"/>
    <x v="0"/>
    <n v="1"/>
    <n v="19"/>
  </r>
  <r>
    <x v="39"/>
    <x v="42"/>
    <x v="13"/>
    <x v="13"/>
    <x v="0"/>
    <x v="42"/>
    <n v="-800"/>
    <x v="42"/>
    <x v="0"/>
    <n v="3"/>
    <n v="38"/>
  </r>
  <r>
    <x v="39"/>
    <x v="42"/>
    <x v="14"/>
    <x v="14"/>
    <x v="0"/>
    <x v="42"/>
    <n v="-800"/>
    <x v="42"/>
    <x v="0"/>
    <n v="3"/>
    <n v="39"/>
  </r>
  <r>
    <x v="39"/>
    <x v="42"/>
    <x v="2"/>
    <x v="2"/>
    <x v="0"/>
    <x v="43"/>
    <n v="1600"/>
    <x v="42"/>
    <x v="0"/>
    <n v="1"/>
    <n v="19"/>
  </r>
  <r>
    <x v="39"/>
    <x v="42"/>
    <x v="13"/>
    <x v="13"/>
    <x v="0"/>
    <x v="43"/>
    <n v="-800"/>
    <x v="42"/>
    <x v="0"/>
    <n v="3"/>
    <n v="38"/>
  </r>
  <r>
    <x v="39"/>
    <x v="42"/>
    <x v="14"/>
    <x v="14"/>
    <x v="0"/>
    <x v="43"/>
    <n v="-800"/>
    <x v="42"/>
    <x v="0"/>
    <n v="3"/>
    <n v="39"/>
  </r>
  <r>
    <x v="39"/>
    <x v="42"/>
    <x v="2"/>
    <x v="2"/>
    <x v="0"/>
    <x v="44"/>
    <n v="1600"/>
    <x v="42"/>
    <x v="0"/>
    <n v="1"/>
    <n v="19"/>
  </r>
  <r>
    <x v="39"/>
    <x v="42"/>
    <x v="13"/>
    <x v="13"/>
    <x v="0"/>
    <x v="44"/>
    <n v="-800"/>
    <x v="42"/>
    <x v="0"/>
    <n v="3"/>
    <n v="38"/>
  </r>
  <r>
    <x v="39"/>
    <x v="42"/>
    <x v="14"/>
    <x v="14"/>
    <x v="0"/>
    <x v="44"/>
    <n v="-800"/>
    <x v="42"/>
    <x v="0"/>
    <n v="3"/>
    <n v="39"/>
  </r>
  <r>
    <x v="39"/>
    <x v="42"/>
    <x v="2"/>
    <x v="2"/>
    <x v="0"/>
    <x v="45"/>
    <n v="1600"/>
    <x v="42"/>
    <x v="0"/>
    <n v="1"/>
    <n v="19"/>
  </r>
  <r>
    <x v="39"/>
    <x v="42"/>
    <x v="13"/>
    <x v="13"/>
    <x v="0"/>
    <x v="45"/>
    <n v="-800"/>
    <x v="42"/>
    <x v="0"/>
    <n v="3"/>
    <n v="38"/>
  </r>
  <r>
    <x v="39"/>
    <x v="42"/>
    <x v="14"/>
    <x v="14"/>
    <x v="0"/>
    <x v="45"/>
    <n v="-800"/>
    <x v="42"/>
    <x v="0"/>
    <n v="3"/>
    <n v="39"/>
  </r>
  <r>
    <x v="40"/>
    <x v="43"/>
    <x v="2"/>
    <x v="2"/>
    <x v="0"/>
    <x v="66"/>
    <n v="-8000"/>
    <x v="43"/>
    <x v="0"/>
    <n v="1"/>
    <n v="19"/>
  </r>
  <r>
    <x v="40"/>
    <x v="43"/>
    <x v="26"/>
    <x v="26"/>
    <x v="1"/>
    <x v="66"/>
    <n v="8000"/>
    <x v="43"/>
    <x v="0"/>
    <n v="4"/>
    <n v="64"/>
  </r>
  <r>
    <x v="41"/>
    <x v="44"/>
    <x v="2"/>
    <x v="2"/>
    <x v="0"/>
    <x v="67"/>
    <n v="-1800"/>
    <x v="44"/>
    <x v="0"/>
    <n v="1"/>
    <n v="19"/>
  </r>
  <r>
    <x v="41"/>
    <x v="44"/>
    <x v="27"/>
    <x v="27"/>
    <x v="2"/>
    <x v="67"/>
    <n v="1800"/>
    <x v="44"/>
    <x v="0"/>
    <n v="4"/>
    <n v="51"/>
  </r>
  <r>
    <x v="42"/>
    <x v="44"/>
    <x v="2"/>
    <x v="2"/>
    <x v="0"/>
    <x v="67"/>
    <n v="-2200"/>
    <x v="44"/>
    <x v="0"/>
    <n v="1"/>
    <n v="19"/>
  </r>
  <r>
    <x v="42"/>
    <x v="44"/>
    <x v="27"/>
    <x v="27"/>
    <x v="3"/>
    <x v="67"/>
    <n v="2200"/>
    <x v="44"/>
    <x v="0"/>
    <n v="4"/>
    <n v="51"/>
  </r>
  <r>
    <x v="43"/>
    <x v="44"/>
    <x v="2"/>
    <x v="2"/>
    <x v="0"/>
    <x v="67"/>
    <n v="-2200"/>
    <x v="44"/>
    <x v="0"/>
    <n v="1"/>
    <n v="19"/>
  </r>
  <r>
    <x v="43"/>
    <x v="44"/>
    <x v="27"/>
    <x v="27"/>
    <x v="4"/>
    <x v="67"/>
    <n v="2200"/>
    <x v="44"/>
    <x v="0"/>
    <n v="4"/>
    <n v="51"/>
  </r>
  <r>
    <x v="44"/>
    <x v="44"/>
    <x v="2"/>
    <x v="2"/>
    <x v="0"/>
    <x v="67"/>
    <n v="-4300"/>
    <x v="44"/>
    <x v="0"/>
    <n v="1"/>
    <n v="19"/>
  </r>
  <r>
    <x v="44"/>
    <x v="44"/>
    <x v="27"/>
    <x v="27"/>
    <x v="5"/>
    <x v="67"/>
    <n v="4300"/>
    <x v="44"/>
    <x v="0"/>
    <n v="4"/>
    <n v="51"/>
  </r>
  <r>
    <x v="45"/>
    <x v="44"/>
    <x v="2"/>
    <x v="2"/>
    <x v="0"/>
    <x v="68"/>
    <n v="-15000"/>
    <x v="44"/>
    <x v="0"/>
    <n v="1"/>
    <n v="19"/>
  </r>
  <r>
    <x v="45"/>
    <x v="44"/>
    <x v="28"/>
    <x v="28"/>
    <x v="1"/>
    <x v="68"/>
    <n v="15000"/>
    <x v="44"/>
    <x v="0"/>
    <n v="4"/>
    <n v="51"/>
  </r>
  <r>
    <x v="46"/>
    <x v="44"/>
    <x v="2"/>
    <x v="2"/>
    <x v="0"/>
    <x v="68"/>
    <n v="-200"/>
    <x v="44"/>
    <x v="0"/>
    <n v="1"/>
    <n v="19"/>
  </r>
  <r>
    <x v="46"/>
    <x v="44"/>
    <x v="28"/>
    <x v="28"/>
    <x v="3"/>
    <x v="68"/>
    <n v="200"/>
    <x v="44"/>
    <x v="0"/>
    <n v="4"/>
    <n v="51"/>
  </r>
  <r>
    <x v="47"/>
    <x v="44"/>
    <x v="2"/>
    <x v="2"/>
    <x v="0"/>
    <x v="68"/>
    <n v="-1800"/>
    <x v="44"/>
    <x v="0"/>
    <n v="1"/>
    <n v="19"/>
  </r>
  <r>
    <x v="47"/>
    <x v="44"/>
    <x v="28"/>
    <x v="28"/>
    <x v="5"/>
    <x v="68"/>
    <n v="1800"/>
    <x v="44"/>
    <x v="0"/>
    <n v="4"/>
    <n v="51"/>
  </r>
  <r>
    <x v="48"/>
    <x v="44"/>
    <x v="2"/>
    <x v="2"/>
    <x v="0"/>
    <x v="69"/>
    <n v="-14000"/>
    <x v="44"/>
    <x v="0"/>
    <n v="1"/>
    <n v="19"/>
  </r>
  <r>
    <x v="48"/>
    <x v="44"/>
    <x v="29"/>
    <x v="29"/>
    <x v="1"/>
    <x v="69"/>
    <n v="14000"/>
    <x v="44"/>
    <x v="0"/>
    <n v="4"/>
    <n v="51"/>
  </r>
  <r>
    <x v="49"/>
    <x v="44"/>
    <x v="2"/>
    <x v="2"/>
    <x v="0"/>
    <x v="70"/>
    <n v="-4500"/>
    <x v="44"/>
    <x v="0"/>
    <n v="1"/>
    <n v="19"/>
  </r>
  <r>
    <x v="49"/>
    <x v="44"/>
    <x v="30"/>
    <x v="30"/>
    <x v="1"/>
    <x v="70"/>
    <n v="4500"/>
    <x v="44"/>
    <x v="0"/>
    <n v="4"/>
    <n v="51"/>
  </r>
  <r>
    <x v="50"/>
    <x v="44"/>
    <x v="2"/>
    <x v="2"/>
    <x v="0"/>
    <x v="71"/>
    <n v="-8000"/>
    <x v="44"/>
    <x v="0"/>
    <n v="1"/>
    <n v="19"/>
  </r>
  <r>
    <x v="50"/>
    <x v="44"/>
    <x v="31"/>
    <x v="31"/>
    <x v="1"/>
    <x v="71"/>
    <n v="8000"/>
    <x v="44"/>
    <x v="0"/>
    <n v="4"/>
    <n v="51"/>
  </r>
  <r>
    <x v="51"/>
    <x v="44"/>
    <x v="0"/>
    <x v="0"/>
    <x v="0"/>
    <x v="72"/>
    <n v="-3800"/>
    <x v="44"/>
    <x v="0"/>
    <n v="1"/>
    <n v="17"/>
  </r>
  <r>
    <x v="51"/>
    <x v="44"/>
    <x v="32"/>
    <x v="32"/>
    <x v="1"/>
    <x v="72"/>
    <n v="3800"/>
    <x v="44"/>
    <x v="0"/>
    <n v="4"/>
    <n v="63"/>
  </r>
  <r>
    <x v="52"/>
    <x v="45"/>
    <x v="4"/>
    <x v="4"/>
    <x v="0"/>
    <x v="73"/>
    <n v="1300"/>
    <x v="45"/>
    <x v="0"/>
    <n v="1"/>
    <n v="19"/>
  </r>
  <r>
    <x v="52"/>
    <x v="45"/>
    <x v="33"/>
    <x v="33"/>
    <x v="0"/>
    <x v="73"/>
    <n v="-1300"/>
    <x v="45"/>
    <x v="0"/>
    <n v="8"/>
    <n v="83"/>
  </r>
  <r>
    <x v="53"/>
    <x v="45"/>
    <x v="34"/>
    <x v="6"/>
    <x v="0"/>
    <x v="74"/>
    <n v="9812"/>
    <x v="45"/>
    <x v="0"/>
    <n v="8"/>
    <n v="89"/>
  </r>
  <r>
    <x v="53"/>
    <x v="45"/>
    <x v="6"/>
    <x v="6"/>
    <x v="0"/>
    <x v="74"/>
    <n v="-9812"/>
    <x v="45"/>
    <x v="0"/>
    <n v="2"/>
    <n v="20"/>
  </r>
  <r>
    <x v="0"/>
    <x v="46"/>
    <x v="0"/>
    <x v="0"/>
    <x v="0"/>
    <x v="75"/>
    <n v="4000"/>
    <x v="46"/>
    <x v="1"/>
    <n v="1"/>
    <n v="17"/>
  </r>
  <r>
    <x v="0"/>
    <x v="46"/>
    <x v="1"/>
    <x v="1"/>
    <x v="0"/>
    <x v="75"/>
    <n v="1000"/>
    <x v="46"/>
    <x v="1"/>
    <n v="1"/>
    <n v="19"/>
  </r>
  <r>
    <x v="0"/>
    <x v="46"/>
    <x v="2"/>
    <x v="2"/>
    <x v="0"/>
    <x v="75"/>
    <n v="5000"/>
    <x v="46"/>
    <x v="1"/>
    <n v="1"/>
    <n v="19"/>
  </r>
  <r>
    <x v="0"/>
    <x v="46"/>
    <x v="3"/>
    <x v="3"/>
    <x v="0"/>
    <x v="75"/>
    <n v="100000"/>
    <x v="46"/>
    <x v="1"/>
    <n v="1"/>
    <n v="19"/>
  </r>
  <r>
    <x v="0"/>
    <x v="46"/>
    <x v="4"/>
    <x v="4"/>
    <x v="0"/>
    <x v="75"/>
    <n v="139329"/>
    <x v="46"/>
    <x v="1"/>
    <n v="1"/>
    <n v="19"/>
  </r>
  <r>
    <x v="0"/>
    <x v="46"/>
    <x v="5"/>
    <x v="5"/>
    <x v="0"/>
    <x v="75"/>
    <n v="-90000"/>
    <x v="46"/>
    <x v="1"/>
    <n v="2"/>
    <n v="20"/>
  </r>
  <r>
    <x v="0"/>
    <x v="46"/>
    <x v="6"/>
    <x v="6"/>
    <x v="0"/>
    <x v="75"/>
    <n v="-9329"/>
    <x v="46"/>
    <x v="1"/>
    <n v="2"/>
    <n v="20"/>
  </r>
  <r>
    <x v="0"/>
    <x v="46"/>
    <x v="7"/>
    <x v="7"/>
    <x v="0"/>
    <x v="75"/>
    <n v="-150000"/>
    <x v="46"/>
    <x v="1"/>
    <n v="2"/>
    <n v="21"/>
  </r>
  <r>
    <x v="1"/>
    <x v="47"/>
    <x v="2"/>
    <x v="2"/>
    <x v="0"/>
    <x v="1"/>
    <n v="-900"/>
    <x v="47"/>
    <x v="1"/>
    <n v="1"/>
    <n v="19"/>
  </r>
  <r>
    <x v="1"/>
    <x v="47"/>
    <x v="8"/>
    <x v="8"/>
    <x v="1"/>
    <x v="1"/>
    <n v="900"/>
    <x v="47"/>
    <x v="1"/>
    <n v="4"/>
    <n v="65"/>
  </r>
  <r>
    <x v="2"/>
    <x v="48"/>
    <x v="9"/>
    <x v="9"/>
    <x v="0"/>
    <x v="2"/>
    <n v="-300"/>
    <x v="48"/>
    <x v="1"/>
    <n v="3"/>
    <n v="38"/>
  </r>
  <r>
    <x v="2"/>
    <x v="48"/>
    <x v="2"/>
    <x v="2"/>
    <x v="0"/>
    <x v="2"/>
    <n v="300"/>
    <x v="48"/>
    <x v="1"/>
    <n v="1"/>
    <n v="19"/>
  </r>
  <r>
    <x v="3"/>
    <x v="49"/>
    <x v="2"/>
    <x v="2"/>
    <x v="0"/>
    <x v="3"/>
    <n v="-3000"/>
    <x v="49"/>
    <x v="1"/>
    <n v="1"/>
    <n v="19"/>
  </r>
  <r>
    <x v="3"/>
    <x v="49"/>
    <x v="10"/>
    <x v="10"/>
    <x v="1"/>
    <x v="3"/>
    <n v="3000"/>
    <x v="49"/>
    <x v="1"/>
    <n v="4"/>
    <n v="69"/>
  </r>
  <r>
    <x v="4"/>
    <x v="50"/>
    <x v="9"/>
    <x v="9"/>
    <x v="0"/>
    <x v="2"/>
    <n v="-300"/>
    <x v="50"/>
    <x v="1"/>
    <n v="3"/>
    <n v="38"/>
  </r>
  <r>
    <x v="4"/>
    <x v="50"/>
    <x v="2"/>
    <x v="2"/>
    <x v="0"/>
    <x v="2"/>
    <n v="300"/>
    <x v="50"/>
    <x v="1"/>
    <n v="1"/>
    <n v="19"/>
  </r>
  <r>
    <x v="5"/>
    <x v="51"/>
    <x v="9"/>
    <x v="9"/>
    <x v="0"/>
    <x v="2"/>
    <n v="-300"/>
    <x v="51"/>
    <x v="1"/>
    <n v="3"/>
    <n v="38"/>
  </r>
  <r>
    <x v="5"/>
    <x v="51"/>
    <x v="2"/>
    <x v="2"/>
    <x v="0"/>
    <x v="2"/>
    <n v="300"/>
    <x v="51"/>
    <x v="1"/>
    <n v="1"/>
    <n v="19"/>
  </r>
  <r>
    <x v="6"/>
    <x v="52"/>
    <x v="2"/>
    <x v="2"/>
    <x v="0"/>
    <x v="4"/>
    <n v="-500"/>
    <x v="52"/>
    <x v="1"/>
    <n v="1"/>
    <n v="19"/>
  </r>
  <r>
    <x v="6"/>
    <x v="52"/>
    <x v="11"/>
    <x v="11"/>
    <x v="1"/>
    <x v="4"/>
    <n v="500"/>
    <x v="52"/>
    <x v="1"/>
    <n v="4"/>
    <n v="69"/>
  </r>
  <r>
    <x v="7"/>
    <x v="53"/>
    <x v="9"/>
    <x v="9"/>
    <x v="0"/>
    <x v="2"/>
    <n v="-300"/>
    <x v="53"/>
    <x v="1"/>
    <n v="3"/>
    <n v="38"/>
  </r>
  <r>
    <x v="7"/>
    <x v="53"/>
    <x v="2"/>
    <x v="2"/>
    <x v="0"/>
    <x v="2"/>
    <n v="300"/>
    <x v="53"/>
    <x v="1"/>
    <n v="1"/>
    <n v="19"/>
  </r>
  <r>
    <x v="7"/>
    <x v="53"/>
    <x v="9"/>
    <x v="9"/>
    <x v="0"/>
    <x v="2"/>
    <n v="-300"/>
    <x v="53"/>
    <x v="1"/>
    <n v="3"/>
    <n v="38"/>
  </r>
  <r>
    <x v="7"/>
    <x v="53"/>
    <x v="2"/>
    <x v="2"/>
    <x v="0"/>
    <x v="2"/>
    <n v="300"/>
    <x v="53"/>
    <x v="1"/>
    <n v="1"/>
    <n v="19"/>
  </r>
  <r>
    <x v="8"/>
    <x v="54"/>
    <x v="2"/>
    <x v="2"/>
    <x v="0"/>
    <x v="5"/>
    <n v="-1000"/>
    <x v="54"/>
    <x v="1"/>
    <n v="1"/>
    <n v="19"/>
  </r>
  <r>
    <x v="8"/>
    <x v="54"/>
    <x v="12"/>
    <x v="12"/>
    <x v="1"/>
    <x v="5"/>
    <n v="1000"/>
    <x v="54"/>
    <x v="1"/>
    <n v="4"/>
    <n v="76"/>
  </r>
  <r>
    <x v="9"/>
    <x v="55"/>
    <x v="2"/>
    <x v="2"/>
    <x v="0"/>
    <x v="6"/>
    <n v="1800"/>
    <x v="55"/>
    <x v="1"/>
    <n v="1"/>
    <n v="19"/>
  </r>
  <r>
    <x v="9"/>
    <x v="55"/>
    <x v="13"/>
    <x v="13"/>
    <x v="0"/>
    <x v="6"/>
    <n v="-1000"/>
    <x v="55"/>
    <x v="1"/>
    <n v="3"/>
    <n v="38"/>
  </r>
  <r>
    <x v="9"/>
    <x v="55"/>
    <x v="14"/>
    <x v="14"/>
    <x v="0"/>
    <x v="6"/>
    <n v="-800"/>
    <x v="55"/>
    <x v="1"/>
    <n v="3"/>
    <n v="39"/>
  </r>
  <r>
    <x v="9"/>
    <x v="55"/>
    <x v="2"/>
    <x v="2"/>
    <x v="0"/>
    <x v="7"/>
    <n v="1800"/>
    <x v="55"/>
    <x v="1"/>
    <n v="1"/>
    <n v="19"/>
  </r>
  <r>
    <x v="9"/>
    <x v="55"/>
    <x v="13"/>
    <x v="13"/>
    <x v="0"/>
    <x v="7"/>
    <n v="-1000"/>
    <x v="55"/>
    <x v="1"/>
    <n v="3"/>
    <n v="38"/>
  </r>
  <r>
    <x v="9"/>
    <x v="55"/>
    <x v="14"/>
    <x v="14"/>
    <x v="0"/>
    <x v="7"/>
    <n v="-800"/>
    <x v="55"/>
    <x v="1"/>
    <n v="3"/>
    <n v="39"/>
  </r>
  <r>
    <x v="9"/>
    <x v="55"/>
    <x v="2"/>
    <x v="2"/>
    <x v="0"/>
    <x v="8"/>
    <n v="1800"/>
    <x v="55"/>
    <x v="1"/>
    <n v="1"/>
    <n v="19"/>
  </r>
  <r>
    <x v="9"/>
    <x v="55"/>
    <x v="13"/>
    <x v="13"/>
    <x v="0"/>
    <x v="8"/>
    <n v="-1000"/>
    <x v="55"/>
    <x v="1"/>
    <n v="3"/>
    <n v="38"/>
  </r>
  <r>
    <x v="9"/>
    <x v="55"/>
    <x v="14"/>
    <x v="14"/>
    <x v="0"/>
    <x v="8"/>
    <n v="-800"/>
    <x v="55"/>
    <x v="1"/>
    <n v="3"/>
    <n v="39"/>
  </r>
  <r>
    <x v="9"/>
    <x v="55"/>
    <x v="2"/>
    <x v="2"/>
    <x v="0"/>
    <x v="9"/>
    <n v="1800"/>
    <x v="55"/>
    <x v="1"/>
    <n v="1"/>
    <n v="19"/>
  </r>
  <r>
    <x v="9"/>
    <x v="55"/>
    <x v="13"/>
    <x v="13"/>
    <x v="0"/>
    <x v="9"/>
    <n v="-1000"/>
    <x v="55"/>
    <x v="1"/>
    <n v="3"/>
    <n v="38"/>
  </r>
  <r>
    <x v="9"/>
    <x v="55"/>
    <x v="14"/>
    <x v="14"/>
    <x v="0"/>
    <x v="9"/>
    <n v="-800"/>
    <x v="55"/>
    <x v="1"/>
    <n v="3"/>
    <n v="39"/>
  </r>
  <r>
    <x v="9"/>
    <x v="56"/>
    <x v="2"/>
    <x v="2"/>
    <x v="0"/>
    <x v="10"/>
    <n v="1800"/>
    <x v="56"/>
    <x v="1"/>
    <n v="1"/>
    <n v="19"/>
  </r>
  <r>
    <x v="9"/>
    <x v="56"/>
    <x v="13"/>
    <x v="13"/>
    <x v="0"/>
    <x v="10"/>
    <n v="-1000"/>
    <x v="56"/>
    <x v="1"/>
    <n v="3"/>
    <n v="38"/>
  </r>
  <r>
    <x v="9"/>
    <x v="56"/>
    <x v="14"/>
    <x v="14"/>
    <x v="0"/>
    <x v="10"/>
    <n v="-800"/>
    <x v="56"/>
    <x v="1"/>
    <n v="3"/>
    <n v="39"/>
  </r>
  <r>
    <x v="9"/>
    <x v="56"/>
    <x v="2"/>
    <x v="2"/>
    <x v="0"/>
    <x v="11"/>
    <n v="1800"/>
    <x v="56"/>
    <x v="1"/>
    <n v="1"/>
    <n v="19"/>
  </r>
  <r>
    <x v="9"/>
    <x v="56"/>
    <x v="13"/>
    <x v="13"/>
    <x v="0"/>
    <x v="11"/>
    <n v="-1000"/>
    <x v="56"/>
    <x v="1"/>
    <n v="3"/>
    <n v="38"/>
  </r>
  <r>
    <x v="9"/>
    <x v="56"/>
    <x v="14"/>
    <x v="14"/>
    <x v="0"/>
    <x v="11"/>
    <n v="-800"/>
    <x v="56"/>
    <x v="1"/>
    <n v="3"/>
    <n v="39"/>
  </r>
  <r>
    <x v="9"/>
    <x v="56"/>
    <x v="2"/>
    <x v="2"/>
    <x v="0"/>
    <x v="12"/>
    <n v="1800"/>
    <x v="56"/>
    <x v="1"/>
    <n v="1"/>
    <n v="19"/>
  </r>
  <r>
    <x v="9"/>
    <x v="56"/>
    <x v="13"/>
    <x v="13"/>
    <x v="0"/>
    <x v="12"/>
    <n v="-1000"/>
    <x v="56"/>
    <x v="1"/>
    <n v="3"/>
    <n v="38"/>
  </r>
  <r>
    <x v="9"/>
    <x v="56"/>
    <x v="14"/>
    <x v="14"/>
    <x v="0"/>
    <x v="12"/>
    <n v="-800"/>
    <x v="56"/>
    <x v="1"/>
    <n v="3"/>
    <n v="39"/>
  </r>
  <r>
    <x v="9"/>
    <x v="56"/>
    <x v="2"/>
    <x v="2"/>
    <x v="0"/>
    <x v="13"/>
    <n v="1800"/>
    <x v="56"/>
    <x v="1"/>
    <n v="1"/>
    <n v="19"/>
  </r>
  <r>
    <x v="9"/>
    <x v="56"/>
    <x v="13"/>
    <x v="13"/>
    <x v="0"/>
    <x v="13"/>
    <n v="-1000"/>
    <x v="56"/>
    <x v="1"/>
    <n v="3"/>
    <n v="38"/>
  </r>
  <r>
    <x v="9"/>
    <x v="56"/>
    <x v="14"/>
    <x v="14"/>
    <x v="0"/>
    <x v="13"/>
    <n v="-800"/>
    <x v="56"/>
    <x v="1"/>
    <n v="3"/>
    <n v="39"/>
  </r>
  <r>
    <x v="9"/>
    <x v="56"/>
    <x v="2"/>
    <x v="2"/>
    <x v="0"/>
    <x v="14"/>
    <n v="1800"/>
    <x v="56"/>
    <x v="1"/>
    <n v="1"/>
    <n v="19"/>
  </r>
  <r>
    <x v="9"/>
    <x v="56"/>
    <x v="13"/>
    <x v="13"/>
    <x v="0"/>
    <x v="14"/>
    <n v="-1000"/>
    <x v="56"/>
    <x v="1"/>
    <n v="3"/>
    <n v="38"/>
  </r>
  <r>
    <x v="9"/>
    <x v="56"/>
    <x v="14"/>
    <x v="14"/>
    <x v="0"/>
    <x v="14"/>
    <n v="-800"/>
    <x v="56"/>
    <x v="1"/>
    <n v="3"/>
    <n v="39"/>
  </r>
  <r>
    <x v="9"/>
    <x v="56"/>
    <x v="2"/>
    <x v="2"/>
    <x v="0"/>
    <x v="15"/>
    <n v="1800"/>
    <x v="56"/>
    <x v="1"/>
    <n v="1"/>
    <n v="19"/>
  </r>
  <r>
    <x v="9"/>
    <x v="56"/>
    <x v="13"/>
    <x v="13"/>
    <x v="0"/>
    <x v="15"/>
    <n v="-1000"/>
    <x v="56"/>
    <x v="1"/>
    <n v="3"/>
    <n v="38"/>
  </r>
  <r>
    <x v="9"/>
    <x v="56"/>
    <x v="14"/>
    <x v="14"/>
    <x v="0"/>
    <x v="15"/>
    <n v="-800"/>
    <x v="56"/>
    <x v="1"/>
    <n v="3"/>
    <n v="39"/>
  </r>
  <r>
    <x v="9"/>
    <x v="56"/>
    <x v="2"/>
    <x v="2"/>
    <x v="0"/>
    <x v="16"/>
    <n v="1800"/>
    <x v="56"/>
    <x v="1"/>
    <n v="1"/>
    <n v="19"/>
  </r>
  <r>
    <x v="9"/>
    <x v="56"/>
    <x v="13"/>
    <x v="13"/>
    <x v="0"/>
    <x v="16"/>
    <n v="-1000"/>
    <x v="56"/>
    <x v="1"/>
    <n v="3"/>
    <n v="38"/>
  </r>
  <r>
    <x v="9"/>
    <x v="56"/>
    <x v="14"/>
    <x v="14"/>
    <x v="0"/>
    <x v="16"/>
    <n v="-800"/>
    <x v="56"/>
    <x v="1"/>
    <n v="3"/>
    <n v="39"/>
  </r>
  <r>
    <x v="9"/>
    <x v="56"/>
    <x v="2"/>
    <x v="2"/>
    <x v="0"/>
    <x v="17"/>
    <n v="1800"/>
    <x v="56"/>
    <x v="1"/>
    <n v="1"/>
    <n v="19"/>
  </r>
  <r>
    <x v="9"/>
    <x v="56"/>
    <x v="13"/>
    <x v="13"/>
    <x v="0"/>
    <x v="17"/>
    <n v="-1000"/>
    <x v="56"/>
    <x v="1"/>
    <n v="3"/>
    <n v="38"/>
  </r>
  <r>
    <x v="9"/>
    <x v="56"/>
    <x v="14"/>
    <x v="14"/>
    <x v="0"/>
    <x v="17"/>
    <n v="-800"/>
    <x v="56"/>
    <x v="1"/>
    <n v="3"/>
    <n v="39"/>
  </r>
  <r>
    <x v="9"/>
    <x v="57"/>
    <x v="2"/>
    <x v="2"/>
    <x v="0"/>
    <x v="18"/>
    <n v="1800"/>
    <x v="57"/>
    <x v="1"/>
    <n v="1"/>
    <n v="19"/>
  </r>
  <r>
    <x v="9"/>
    <x v="57"/>
    <x v="13"/>
    <x v="13"/>
    <x v="0"/>
    <x v="18"/>
    <n v="-1000"/>
    <x v="57"/>
    <x v="1"/>
    <n v="3"/>
    <n v="38"/>
  </r>
  <r>
    <x v="9"/>
    <x v="57"/>
    <x v="14"/>
    <x v="14"/>
    <x v="0"/>
    <x v="18"/>
    <n v="-800"/>
    <x v="57"/>
    <x v="1"/>
    <n v="3"/>
    <n v="39"/>
  </r>
  <r>
    <x v="9"/>
    <x v="57"/>
    <x v="2"/>
    <x v="2"/>
    <x v="0"/>
    <x v="19"/>
    <n v="1800"/>
    <x v="57"/>
    <x v="1"/>
    <n v="1"/>
    <n v="19"/>
  </r>
  <r>
    <x v="9"/>
    <x v="57"/>
    <x v="13"/>
    <x v="13"/>
    <x v="0"/>
    <x v="19"/>
    <n v="-1000"/>
    <x v="57"/>
    <x v="1"/>
    <n v="3"/>
    <n v="38"/>
  </r>
  <r>
    <x v="9"/>
    <x v="57"/>
    <x v="14"/>
    <x v="14"/>
    <x v="0"/>
    <x v="19"/>
    <n v="-800"/>
    <x v="57"/>
    <x v="1"/>
    <n v="3"/>
    <n v="39"/>
  </r>
  <r>
    <x v="9"/>
    <x v="57"/>
    <x v="2"/>
    <x v="2"/>
    <x v="0"/>
    <x v="20"/>
    <n v="1800"/>
    <x v="57"/>
    <x v="1"/>
    <n v="1"/>
    <n v="19"/>
  </r>
  <r>
    <x v="9"/>
    <x v="57"/>
    <x v="13"/>
    <x v="13"/>
    <x v="0"/>
    <x v="20"/>
    <n v="-1000"/>
    <x v="57"/>
    <x v="1"/>
    <n v="3"/>
    <n v="38"/>
  </r>
  <r>
    <x v="9"/>
    <x v="57"/>
    <x v="14"/>
    <x v="14"/>
    <x v="0"/>
    <x v="20"/>
    <n v="-800"/>
    <x v="57"/>
    <x v="1"/>
    <n v="3"/>
    <n v="39"/>
  </r>
  <r>
    <x v="9"/>
    <x v="57"/>
    <x v="2"/>
    <x v="2"/>
    <x v="0"/>
    <x v="21"/>
    <n v="1800"/>
    <x v="57"/>
    <x v="1"/>
    <n v="1"/>
    <n v="19"/>
  </r>
  <r>
    <x v="9"/>
    <x v="57"/>
    <x v="13"/>
    <x v="13"/>
    <x v="0"/>
    <x v="21"/>
    <n v="-1000"/>
    <x v="57"/>
    <x v="1"/>
    <n v="3"/>
    <n v="38"/>
  </r>
  <r>
    <x v="9"/>
    <x v="57"/>
    <x v="14"/>
    <x v="14"/>
    <x v="0"/>
    <x v="21"/>
    <n v="-800"/>
    <x v="57"/>
    <x v="1"/>
    <n v="3"/>
    <n v="39"/>
  </r>
  <r>
    <x v="9"/>
    <x v="57"/>
    <x v="2"/>
    <x v="2"/>
    <x v="0"/>
    <x v="22"/>
    <n v="1800"/>
    <x v="57"/>
    <x v="1"/>
    <n v="1"/>
    <n v="19"/>
  </r>
  <r>
    <x v="9"/>
    <x v="57"/>
    <x v="13"/>
    <x v="13"/>
    <x v="0"/>
    <x v="22"/>
    <n v="-1000"/>
    <x v="57"/>
    <x v="1"/>
    <n v="3"/>
    <n v="38"/>
  </r>
  <r>
    <x v="9"/>
    <x v="57"/>
    <x v="14"/>
    <x v="14"/>
    <x v="0"/>
    <x v="22"/>
    <n v="-800"/>
    <x v="57"/>
    <x v="1"/>
    <n v="3"/>
    <n v="39"/>
  </r>
  <r>
    <x v="9"/>
    <x v="57"/>
    <x v="2"/>
    <x v="2"/>
    <x v="0"/>
    <x v="23"/>
    <n v="1800"/>
    <x v="57"/>
    <x v="1"/>
    <n v="1"/>
    <n v="19"/>
  </r>
  <r>
    <x v="9"/>
    <x v="57"/>
    <x v="13"/>
    <x v="13"/>
    <x v="0"/>
    <x v="23"/>
    <n v="-1000"/>
    <x v="57"/>
    <x v="1"/>
    <n v="3"/>
    <n v="38"/>
  </r>
  <r>
    <x v="9"/>
    <x v="57"/>
    <x v="14"/>
    <x v="14"/>
    <x v="0"/>
    <x v="23"/>
    <n v="-800"/>
    <x v="57"/>
    <x v="1"/>
    <n v="3"/>
    <n v="39"/>
  </r>
  <r>
    <x v="9"/>
    <x v="57"/>
    <x v="2"/>
    <x v="2"/>
    <x v="0"/>
    <x v="24"/>
    <n v="1800"/>
    <x v="57"/>
    <x v="1"/>
    <n v="1"/>
    <n v="19"/>
  </r>
  <r>
    <x v="9"/>
    <x v="57"/>
    <x v="13"/>
    <x v="13"/>
    <x v="0"/>
    <x v="24"/>
    <n v="-1000"/>
    <x v="57"/>
    <x v="1"/>
    <n v="3"/>
    <n v="38"/>
  </r>
  <r>
    <x v="9"/>
    <x v="57"/>
    <x v="14"/>
    <x v="14"/>
    <x v="0"/>
    <x v="24"/>
    <n v="-800"/>
    <x v="57"/>
    <x v="1"/>
    <n v="3"/>
    <n v="39"/>
  </r>
  <r>
    <x v="9"/>
    <x v="57"/>
    <x v="2"/>
    <x v="2"/>
    <x v="0"/>
    <x v="25"/>
    <n v="1800"/>
    <x v="57"/>
    <x v="1"/>
    <n v="1"/>
    <n v="19"/>
  </r>
  <r>
    <x v="9"/>
    <x v="57"/>
    <x v="13"/>
    <x v="13"/>
    <x v="0"/>
    <x v="25"/>
    <n v="-1000"/>
    <x v="57"/>
    <x v="1"/>
    <n v="3"/>
    <n v="38"/>
  </r>
  <r>
    <x v="9"/>
    <x v="57"/>
    <x v="14"/>
    <x v="14"/>
    <x v="0"/>
    <x v="25"/>
    <n v="-800"/>
    <x v="57"/>
    <x v="1"/>
    <n v="3"/>
    <n v="39"/>
  </r>
  <r>
    <x v="9"/>
    <x v="58"/>
    <x v="2"/>
    <x v="2"/>
    <x v="0"/>
    <x v="26"/>
    <n v="1800"/>
    <x v="58"/>
    <x v="1"/>
    <n v="1"/>
    <n v="19"/>
  </r>
  <r>
    <x v="9"/>
    <x v="58"/>
    <x v="13"/>
    <x v="13"/>
    <x v="0"/>
    <x v="26"/>
    <n v="-1000"/>
    <x v="58"/>
    <x v="1"/>
    <n v="3"/>
    <n v="38"/>
  </r>
  <r>
    <x v="9"/>
    <x v="58"/>
    <x v="14"/>
    <x v="14"/>
    <x v="0"/>
    <x v="26"/>
    <n v="-800"/>
    <x v="58"/>
    <x v="1"/>
    <n v="3"/>
    <n v="39"/>
  </r>
  <r>
    <x v="9"/>
    <x v="58"/>
    <x v="2"/>
    <x v="2"/>
    <x v="0"/>
    <x v="27"/>
    <n v="1800"/>
    <x v="58"/>
    <x v="1"/>
    <n v="1"/>
    <n v="19"/>
  </r>
  <r>
    <x v="9"/>
    <x v="58"/>
    <x v="13"/>
    <x v="13"/>
    <x v="0"/>
    <x v="27"/>
    <n v="-1000"/>
    <x v="58"/>
    <x v="1"/>
    <n v="3"/>
    <n v="38"/>
  </r>
  <r>
    <x v="9"/>
    <x v="58"/>
    <x v="14"/>
    <x v="14"/>
    <x v="0"/>
    <x v="27"/>
    <n v="-800"/>
    <x v="58"/>
    <x v="1"/>
    <n v="3"/>
    <n v="39"/>
  </r>
  <r>
    <x v="9"/>
    <x v="58"/>
    <x v="2"/>
    <x v="2"/>
    <x v="0"/>
    <x v="28"/>
    <n v="1800"/>
    <x v="58"/>
    <x v="1"/>
    <n v="1"/>
    <n v="19"/>
  </r>
  <r>
    <x v="9"/>
    <x v="58"/>
    <x v="13"/>
    <x v="13"/>
    <x v="0"/>
    <x v="28"/>
    <n v="-1000"/>
    <x v="58"/>
    <x v="1"/>
    <n v="3"/>
    <n v="38"/>
  </r>
  <r>
    <x v="9"/>
    <x v="58"/>
    <x v="14"/>
    <x v="14"/>
    <x v="0"/>
    <x v="28"/>
    <n v="-800"/>
    <x v="58"/>
    <x v="1"/>
    <n v="3"/>
    <n v="39"/>
  </r>
  <r>
    <x v="9"/>
    <x v="58"/>
    <x v="2"/>
    <x v="2"/>
    <x v="0"/>
    <x v="29"/>
    <n v="1800"/>
    <x v="58"/>
    <x v="1"/>
    <n v="1"/>
    <n v="19"/>
  </r>
  <r>
    <x v="9"/>
    <x v="58"/>
    <x v="13"/>
    <x v="13"/>
    <x v="0"/>
    <x v="29"/>
    <n v="-1000"/>
    <x v="58"/>
    <x v="1"/>
    <n v="3"/>
    <n v="38"/>
  </r>
  <r>
    <x v="9"/>
    <x v="58"/>
    <x v="14"/>
    <x v="14"/>
    <x v="0"/>
    <x v="29"/>
    <n v="-800"/>
    <x v="58"/>
    <x v="1"/>
    <n v="3"/>
    <n v="39"/>
  </r>
  <r>
    <x v="9"/>
    <x v="58"/>
    <x v="2"/>
    <x v="2"/>
    <x v="0"/>
    <x v="30"/>
    <n v="1800"/>
    <x v="58"/>
    <x v="1"/>
    <n v="1"/>
    <n v="19"/>
  </r>
  <r>
    <x v="9"/>
    <x v="58"/>
    <x v="13"/>
    <x v="13"/>
    <x v="0"/>
    <x v="30"/>
    <n v="-1000"/>
    <x v="58"/>
    <x v="1"/>
    <n v="3"/>
    <n v="38"/>
  </r>
  <r>
    <x v="9"/>
    <x v="58"/>
    <x v="14"/>
    <x v="14"/>
    <x v="0"/>
    <x v="30"/>
    <n v="-800"/>
    <x v="58"/>
    <x v="1"/>
    <n v="3"/>
    <n v="39"/>
  </r>
  <r>
    <x v="9"/>
    <x v="58"/>
    <x v="2"/>
    <x v="2"/>
    <x v="0"/>
    <x v="31"/>
    <n v="1800"/>
    <x v="58"/>
    <x v="1"/>
    <n v="1"/>
    <n v="19"/>
  </r>
  <r>
    <x v="9"/>
    <x v="58"/>
    <x v="13"/>
    <x v="13"/>
    <x v="0"/>
    <x v="31"/>
    <n v="-1000"/>
    <x v="58"/>
    <x v="1"/>
    <n v="3"/>
    <n v="38"/>
  </r>
  <r>
    <x v="9"/>
    <x v="58"/>
    <x v="14"/>
    <x v="14"/>
    <x v="0"/>
    <x v="31"/>
    <n v="-800"/>
    <x v="58"/>
    <x v="1"/>
    <n v="3"/>
    <n v="39"/>
  </r>
  <r>
    <x v="9"/>
    <x v="58"/>
    <x v="2"/>
    <x v="2"/>
    <x v="0"/>
    <x v="32"/>
    <n v="1800"/>
    <x v="58"/>
    <x v="1"/>
    <n v="1"/>
    <n v="19"/>
  </r>
  <r>
    <x v="9"/>
    <x v="58"/>
    <x v="13"/>
    <x v="13"/>
    <x v="0"/>
    <x v="32"/>
    <n v="-1000"/>
    <x v="58"/>
    <x v="1"/>
    <n v="3"/>
    <n v="38"/>
  </r>
  <r>
    <x v="9"/>
    <x v="58"/>
    <x v="14"/>
    <x v="14"/>
    <x v="0"/>
    <x v="32"/>
    <n v="-800"/>
    <x v="58"/>
    <x v="1"/>
    <n v="3"/>
    <n v="39"/>
  </r>
  <r>
    <x v="9"/>
    <x v="58"/>
    <x v="2"/>
    <x v="2"/>
    <x v="0"/>
    <x v="33"/>
    <n v="1800"/>
    <x v="58"/>
    <x v="1"/>
    <n v="1"/>
    <n v="19"/>
  </r>
  <r>
    <x v="9"/>
    <x v="58"/>
    <x v="13"/>
    <x v="13"/>
    <x v="0"/>
    <x v="33"/>
    <n v="-1000"/>
    <x v="58"/>
    <x v="1"/>
    <n v="3"/>
    <n v="38"/>
  </r>
  <r>
    <x v="9"/>
    <x v="58"/>
    <x v="14"/>
    <x v="14"/>
    <x v="0"/>
    <x v="33"/>
    <n v="-800"/>
    <x v="58"/>
    <x v="1"/>
    <n v="3"/>
    <n v="39"/>
  </r>
  <r>
    <x v="9"/>
    <x v="58"/>
    <x v="2"/>
    <x v="2"/>
    <x v="0"/>
    <x v="34"/>
    <n v="1800"/>
    <x v="58"/>
    <x v="1"/>
    <n v="1"/>
    <n v="19"/>
  </r>
  <r>
    <x v="9"/>
    <x v="58"/>
    <x v="13"/>
    <x v="13"/>
    <x v="0"/>
    <x v="34"/>
    <n v="-1000"/>
    <x v="58"/>
    <x v="1"/>
    <n v="3"/>
    <n v="38"/>
  </r>
  <r>
    <x v="9"/>
    <x v="58"/>
    <x v="14"/>
    <x v="14"/>
    <x v="0"/>
    <x v="34"/>
    <n v="-800"/>
    <x v="58"/>
    <x v="1"/>
    <n v="3"/>
    <n v="39"/>
  </r>
  <r>
    <x v="9"/>
    <x v="58"/>
    <x v="2"/>
    <x v="2"/>
    <x v="0"/>
    <x v="35"/>
    <n v="1800"/>
    <x v="58"/>
    <x v="1"/>
    <n v="1"/>
    <n v="19"/>
  </r>
  <r>
    <x v="9"/>
    <x v="58"/>
    <x v="13"/>
    <x v="13"/>
    <x v="0"/>
    <x v="35"/>
    <n v="-1000"/>
    <x v="58"/>
    <x v="1"/>
    <n v="3"/>
    <n v="38"/>
  </r>
  <r>
    <x v="9"/>
    <x v="58"/>
    <x v="14"/>
    <x v="14"/>
    <x v="0"/>
    <x v="35"/>
    <n v="-800"/>
    <x v="58"/>
    <x v="1"/>
    <n v="3"/>
    <n v="39"/>
  </r>
  <r>
    <x v="9"/>
    <x v="58"/>
    <x v="2"/>
    <x v="2"/>
    <x v="0"/>
    <x v="36"/>
    <n v="1800"/>
    <x v="58"/>
    <x v="1"/>
    <n v="1"/>
    <n v="19"/>
  </r>
  <r>
    <x v="9"/>
    <x v="58"/>
    <x v="13"/>
    <x v="13"/>
    <x v="0"/>
    <x v="36"/>
    <n v="-1000"/>
    <x v="58"/>
    <x v="1"/>
    <n v="3"/>
    <n v="38"/>
  </r>
  <r>
    <x v="9"/>
    <x v="58"/>
    <x v="14"/>
    <x v="14"/>
    <x v="0"/>
    <x v="36"/>
    <n v="-800"/>
    <x v="58"/>
    <x v="1"/>
    <n v="3"/>
    <n v="39"/>
  </r>
  <r>
    <x v="9"/>
    <x v="58"/>
    <x v="2"/>
    <x v="2"/>
    <x v="0"/>
    <x v="37"/>
    <n v="1800"/>
    <x v="58"/>
    <x v="1"/>
    <n v="1"/>
    <n v="19"/>
  </r>
  <r>
    <x v="9"/>
    <x v="58"/>
    <x v="13"/>
    <x v="13"/>
    <x v="0"/>
    <x v="37"/>
    <n v="-1000"/>
    <x v="58"/>
    <x v="1"/>
    <n v="3"/>
    <n v="38"/>
  </r>
  <r>
    <x v="9"/>
    <x v="58"/>
    <x v="14"/>
    <x v="14"/>
    <x v="0"/>
    <x v="37"/>
    <n v="-800"/>
    <x v="58"/>
    <x v="1"/>
    <n v="3"/>
    <n v="39"/>
  </r>
  <r>
    <x v="9"/>
    <x v="58"/>
    <x v="2"/>
    <x v="2"/>
    <x v="0"/>
    <x v="38"/>
    <n v="1800"/>
    <x v="58"/>
    <x v="1"/>
    <n v="1"/>
    <n v="19"/>
  </r>
  <r>
    <x v="9"/>
    <x v="58"/>
    <x v="13"/>
    <x v="13"/>
    <x v="0"/>
    <x v="38"/>
    <n v="-1000"/>
    <x v="58"/>
    <x v="1"/>
    <n v="3"/>
    <n v="38"/>
  </r>
  <r>
    <x v="9"/>
    <x v="58"/>
    <x v="14"/>
    <x v="14"/>
    <x v="0"/>
    <x v="38"/>
    <n v="-800"/>
    <x v="58"/>
    <x v="1"/>
    <n v="3"/>
    <n v="39"/>
  </r>
  <r>
    <x v="9"/>
    <x v="58"/>
    <x v="2"/>
    <x v="2"/>
    <x v="0"/>
    <x v="39"/>
    <n v="1800"/>
    <x v="58"/>
    <x v="1"/>
    <n v="1"/>
    <n v="19"/>
  </r>
  <r>
    <x v="9"/>
    <x v="58"/>
    <x v="13"/>
    <x v="13"/>
    <x v="0"/>
    <x v="39"/>
    <n v="-1000"/>
    <x v="58"/>
    <x v="1"/>
    <n v="3"/>
    <n v="38"/>
  </r>
  <r>
    <x v="9"/>
    <x v="58"/>
    <x v="14"/>
    <x v="14"/>
    <x v="0"/>
    <x v="39"/>
    <n v="-800"/>
    <x v="58"/>
    <x v="1"/>
    <n v="3"/>
    <n v="39"/>
  </r>
  <r>
    <x v="9"/>
    <x v="58"/>
    <x v="2"/>
    <x v="2"/>
    <x v="0"/>
    <x v="40"/>
    <n v="1800"/>
    <x v="58"/>
    <x v="1"/>
    <n v="1"/>
    <n v="19"/>
  </r>
  <r>
    <x v="9"/>
    <x v="58"/>
    <x v="13"/>
    <x v="13"/>
    <x v="0"/>
    <x v="40"/>
    <n v="-1000"/>
    <x v="58"/>
    <x v="1"/>
    <n v="3"/>
    <n v="38"/>
  </r>
  <r>
    <x v="9"/>
    <x v="58"/>
    <x v="14"/>
    <x v="14"/>
    <x v="0"/>
    <x v="40"/>
    <n v="-800"/>
    <x v="58"/>
    <x v="1"/>
    <n v="3"/>
    <n v="39"/>
  </r>
  <r>
    <x v="9"/>
    <x v="58"/>
    <x v="2"/>
    <x v="2"/>
    <x v="0"/>
    <x v="41"/>
    <n v="1800"/>
    <x v="58"/>
    <x v="1"/>
    <n v="1"/>
    <n v="19"/>
  </r>
  <r>
    <x v="9"/>
    <x v="58"/>
    <x v="13"/>
    <x v="13"/>
    <x v="0"/>
    <x v="41"/>
    <n v="-1000"/>
    <x v="58"/>
    <x v="1"/>
    <n v="3"/>
    <n v="38"/>
  </r>
  <r>
    <x v="9"/>
    <x v="58"/>
    <x v="14"/>
    <x v="14"/>
    <x v="0"/>
    <x v="41"/>
    <n v="-800"/>
    <x v="58"/>
    <x v="1"/>
    <n v="3"/>
    <n v="39"/>
  </r>
  <r>
    <x v="9"/>
    <x v="58"/>
    <x v="2"/>
    <x v="2"/>
    <x v="0"/>
    <x v="42"/>
    <n v="1800"/>
    <x v="58"/>
    <x v="1"/>
    <n v="1"/>
    <n v="19"/>
  </r>
  <r>
    <x v="9"/>
    <x v="58"/>
    <x v="13"/>
    <x v="13"/>
    <x v="0"/>
    <x v="42"/>
    <n v="-1000"/>
    <x v="58"/>
    <x v="1"/>
    <n v="3"/>
    <n v="38"/>
  </r>
  <r>
    <x v="9"/>
    <x v="58"/>
    <x v="14"/>
    <x v="14"/>
    <x v="0"/>
    <x v="42"/>
    <n v="-800"/>
    <x v="58"/>
    <x v="1"/>
    <n v="3"/>
    <n v="39"/>
  </r>
  <r>
    <x v="9"/>
    <x v="58"/>
    <x v="2"/>
    <x v="2"/>
    <x v="0"/>
    <x v="43"/>
    <n v="1800"/>
    <x v="58"/>
    <x v="1"/>
    <n v="1"/>
    <n v="19"/>
  </r>
  <r>
    <x v="9"/>
    <x v="58"/>
    <x v="13"/>
    <x v="13"/>
    <x v="0"/>
    <x v="43"/>
    <n v="-1000"/>
    <x v="58"/>
    <x v="1"/>
    <n v="3"/>
    <n v="38"/>
  </r>
  <r>
    <x v="9"/>
    <x v="58"/>
    <x v="14"/>
    <x v="14"/>
    <x v="0"/>
    <x v="43"/>
    <n v="-800"/>
    <x v="58"/>
    <x v="1"/>
    <n v="3"/>
    <n v="39"/>
  </r>
  <r>
    <x v="9"/>
    <x v="58"/>
    <x v="2"/>
    <x v="2"/>
    <x v="0"/>
    <x v="44"/>
    <n v="1800"/>
    <x v="58"/>
    <x v="1"/>
    <n v="1"/>
    <n v="19"/>
  </r>
  <r>
    <x v="9"/>
    <x v="58"/>
    <x v="13"/>
    <x v="13"/>
    <x v="0"/>
    <x v="44"/>
    <n v="-1000"/>
    <x v="58"/>
    <x v="1"/>
    <n v="3"/>
    <n v="38"/>
  </r>
  <r>
    <x v="9"/>
    <x v="58"/>
    <x v="14"/>
    <x v="14"/>
    <x v="0"/>
    <x v="44"/>
    <n v="-800"/>
    <x v="58"/>
    <x v="1"/>
    <n v="3"/>
    <n v="39"/>
  </r>
  <r>
    <x v="9"/>
    <x v="58"/>
    <x v="2"/>
    <x v="2"/>
    <x v="0"/>
    <x v="45"/>
    <n v="1800"/>
    <x v="58"/>
    <x v="1"/>
    <n v="1"/>
    <n v="19"/>
  </r>
  <r>
    <x v="9"/>
    <x v="58"/>
    <x v="13"/>
    <x v="13"/>
    <x v="0"/>
    <x v="45"/>
    <n v="-1000"/>
    <x v="58"/>
    <x v="1"/>
    <n v="3"/>
    <n v="38"/>
  </r>
  <r>
    <x v="9"/>
    <x v="58"/>
    <x v="14"/>
    <x v="14"/>
    <x v="0"/>
    <x v="45"/>
    <n v="-800"/>
    <x v="58"/>
    <x v="1"/>
    <n v="3"/>
    <n v="39"/>
  </r>
  <r>
    <x v="10"/>
    <x v="59"/>
    <x v="9"/>
    <x v="9"/>
    <x v="0"/>
    <x v="2"/>
    <n v="-300"/>
    <x v="59"/>
    <x v="1"/>
    <n v="3"/>
    <n v="38"/>
  </r>
  <r>
    <x v="10"/>
    <x v="59"/>
    <x v="2"/>
    <x v="2"/>
    <x v="0"/>
    <x v="2"/>
    <n v="300"/>
    <x v="59"/>
    <x v="1"/>
    <n v="1"/>
    <n v="19"/>
  </r>
  <r>
    <x v="11"/>
    <x v="60"/>
    <x v="1"/>
    <x v="1"/>
    <x v="0"/>
    <x v="76"/>
    <n v="3000"/>
    <x v="60"/>
    <x v="1"/>
    <n v="1"/>
    <n v="19"/>
  </r>
  <r>
    <x v="11"/>
    <x v="60"/>
    <x v="15"/>
    <x v="15"/>
    <x v="0"/>
    <x v="76"/>
    <n v="-3000"/>
    <x v="60"/>
    <x v="1"/>
    <n v="3"/>
    <n v="33"/>
  </r>
  <r>
    <x v="12"/>
    <x v="61"/>
    <x v="2"/>
    <x v="2"/>
    <x v="0"/>
    <x v="47"/>
    <n v="-940"/>
    <x v="61"/>
    <x v="1"/>
    <n v="1"/>
    <n v="19"/>
  </r>
  <r>
    <x v="12"/>
    <x v="61"/>
    <x v="15"/>
    <x v="15"/>
    <x v="0"/>
    <x v="47"/>
    <n v="940"/>
    <x v="61"/>
    <x v="1"/>
    <n v="3"/>
    <n v="33"/>
  </r>
  <r>
    <x v="12"/>
    <x v="61"/>
    <x v="2"/>
    <x v="2"/>
    <x v="0"/>
    <x v="48"/>
    <n v="-2500"/>
    <x v="61"/>
    <x v="1"/>
    <n v="1"/>
    <n v="19"/>
  </r>
  <r>
    <x v="12"/>
    <x v="61"/>
    <x v="16"/>
    <x v="16"/>
    <x v="1"/>
    <x v="48"/>
    <n v="2500"/>
    <x v="61"/>
    <x v="1"/>
    <n v="4"/>
    <n v="64"/>
  </r>
  <r>
    <x v="13"/>
    <x v="62"/>
    <x v="2"/>
    <x v="2"/>
    <x v="0"/>
    <x v="49"/>
    <n v="-35000"/>
    <x v="62"/>
    <x v="1"/>
    <n v="1"/>
    <n v="19"/>
  </r>
  <r>
    <x v="13"/>
    <x v="62"/>
    <x v="17"/>
    <x v="17"/>
    <x v="1"/>
    <x v="49"/>
    <n v="35000"/>
    <x v="62"/>
    <x v="1"/>
    <n v="4"/>
    <n v="51"/>
  </r>
  <r>
    <x v="14"/>
    <x v="63"/>
    <x v="9"/>
    <x v="9"/>
    <x v="0"/>
    <x v="2"/>
    <n v="-300"/>
    <x v="63"/>
    <x v="1"/>
    <n v="3"/>
    <n v="38"/>
  </r>
  <r>
    <x v="14"/>
    <x v="63"/>
    <x v="2"/>
    <x v="2"/>
    <x v="0"/>
    <x v="2"/>
    <n v="300"/>
    <x v="63"/>
    <x v="1"/>
    <n v="1"/>
    <n v="19"/>
  </r>
  <r>
    <x v="15"/>
    <x v="64"/>
    <x v="9"/>
    <x v="9"/>
    <x v="0"/>
    <x v="2"/>
    <n v="-300"/>
    <x v="64"/>
    <x v="1"/>
    <n v="3"/>
    <n v="38"/>
  </r>
  <r>
    <x v="15"/>
    <x v="64"/>
    <x v="2"/>
    <x v="2"/>
    <x v="0"/>
    <x v="2"/>
    <n v="300"/>
    <x v="64"/>
    <x v="1"/>
    <n v="1"/>
    <n v="19"/>
  </r>
  <r>
    <x v="16"/>
    <x v="65"/>
    <x v="2"/>
    <x v="2"/>
    <x v="0"/>
    <x v="77"/>
    <n v="1500"/>
    <x v="65"/>
    <x v="1"/>
    <n v="1"/>
    <n v="19"/>
  </r>
  <r>
    <x v="16"/>
    <x v="65"/>
    <x v="18"/>
    <x v="18"/>
    <x v="0"/>
    <x v="77"/>
    <n v="-1500"/>
    <x v="65"/>
    <x v="1"/>
    <n v="3"/>
    <n v="38"/>
  </r>
  <r>
    <x v="17"/>
    <x v="66"/>
    <x v="9"/>
    <x v="9"/>
    <x v="0"/>
    <x v="2"/>
    <n v="-300"/>
    <x v="66"/>
    <x v="1"/>
    <n v="3"/>
    <n v="38"/>
  </r>
  <r>
    <x v="17"/>
    <x v="66"/>
    <x v="2"/>
    <x v="2"/>
    <x v="0"/>
    <x v="2"/>
    <n v="300"/>
    <x v="66"/>
    <x v="1"/>
    <n v="1"/>
    <n v="19"/>
  </r>
  <r>
    <x v="17"/>
    <x v="66"/>
    <x v="9"/>
    <x v="9"/>
    <x v="0"/>
    <x v="2"/>
    <n v="-300"/>
    <x v="66"/>
    <x v="1"/>
    <n v="3"/>
    <n v="38"/>
  </r>
  <r>
    <x v="17"/>
    <x v="66"/>
    <x v="2"/>
    <x v="2"/>
    <x v="0"/>
    <x v="2"/>
    <n v="300"/>
    <x v="66"/>
    <x v="1"/>
    <n v="1"/>
    <n v="19"/>
  </r>
  <r>
    <x v="17"/>
    <x v="66"/>
    <x v="9"/>
    <x v="9"/>
    <x v="0"/>
    <x v="2"/>
    <n v="-300"/>
    <x v="66"/>
    <x v="1"/>
    <n v="3"/>
    <n v="38"/>
  </r>
  <r>
    <x v="17"/>
    <x v="66"/>
    <x v="2"/>
    <x v="2"/>
    <x v="0"/>
    <x v="2"/>
    <n v="300"/>
    <x v="66"/>
    <x v="1"/>
    <n v="1"/>
    <n v="19"/>
  </r>
  <r>
    <x v="18"/>
    <x v="67"/>
    <x v="9"/>
    <x v="9"/>
    <x v="0"/>
    <x v="2"/>
    <n v="-300"/>
    <x v="67"/>
    <x v="1"/>
    <n v="3"/>
    <n v="38"/>
  </r>
  <r>
    <x v="18"/>
    <x v="67"/>
    <x v="2"/>
    <x v="2"/>
    <x v="0"/>
    <x v="2"/>
    <n v="300"/>
    <x v="67"/>
    <x v="1"/>
    <n v="1"/>
    <n v="19"/>
  </r>
  <r>
    <x v="18"/>
    <x v="67"/>
    <x v="9"/>
    <x v="9"/>
    <x v="0"/>
    <x v="2"/>
    <n v="-300"/>
    <x v="67"/>
    <x v="1"/>
    <n v="3"/>
    <n v="38"/>
  </r>
  <r>
    <x v="18"/>
    <x v="67"/>
    <x v="2"/>
    <x v="2"/>
    <x v="0"/>
    <x v="2"/>
    <n v="300"/>
    <x v="67"/>
    <x v="1"/>
    <n v="1"/>
    <n v="19"/>
  </r>
  <r>
    <x v="19"/>
    <x v="68"/>
    <x v="9"/>
    <x v="9"/>
    <x v="0"/>
    <x v="2"/>
    <n v="-300"/>
    <x v="68"/>
    <x v="1"/>
    <n v="3"/>
    <n v="38"/>
  </r>
  <r>
    <x v="19"/>
    <x v="68"/>
    <x v="2"/>
    <x v="2"/>
    <x v="0"/>
    <x v="2"/>
    <n v="300"/>
    <x v="68"/>
    <x v="1"/>
    <n v="1"/>
    <n v="19"/>
  </r>
  <r>
    <x v="19"/>
    <x v="68"/>
    <x v="9"/>
    <x v="9"/>
    <x v="0"/>
    <x v="2"/>
    <n v="-300"/>
    <x v="68"/>
    <x v="1"/>
    <n v="3"/>
    <n v="38"/>
  </r>
  <r>
    <x v="19"/>
    <x v="68"/>
    <x v="2"/>
    <x v="2"/>
    <x v="0"/>
    <x v="2"/>
    <n v="300"/>
    <x v="68"/>
    <x v="1"/>
    <n v="1"/>
    <n v="19"/>
  </r>
  <r>
    <x v="19"/>
    <x v="68"/>
    <x v="9"/>
    <x v="9"/>
    <x v="0"/>
    <x v="2"/>
    <n v="-300"/>
    <x v="68"/>
    <x v="1"/>
    <n v="3"/>
    <n v="38"/>
  </r>
  <r>
    <x v="19"/>
    <x v="68"/>
    <x v="2"/>
    <x v="2"/>
    <x v="0"/>
    <x v="2"/>
    <n v="300"/>
    <x v="68"/>
    <x v="1"/>
    <n v="1"/>
    <n v="19"/>
  </r>
  <r>
    <x v="19"/>
    <x v="68"/>
    <x v="2"/>
    <x v="2"/>
    <x v="0"/>
    <x v="78"/>
    <n v="1500"/>
    <x v="68"/>
    <x v="1"/>
    <n v="1"/>
    <n v="19"/>
  </r>
  <r>
    <x v="19"/>
    <x v="68"/>
    <x v="18"/>
    <x v="18"/>
    <x v="0"/>
    <x v="78"/>
    <n v="-1500"/>
    <x v="68"/>
    <x v="1"/>
    <n v="3"/>
    <n v="38"/>
  </r>
  <r>
    <x v="20"/>
    <x v="69"/>
    <x v="9"/>
    <x v="9"/>
    <x v="0"/>
    <x v="2"/>
    <n v="-300"/>
    <x v="69"/>
    <x v="1"/>
    <n v="3"/>
    <n v="38"/>
  </r>
  <r>
    <x v="20"/>
    <x v="69"/>
    <x v="2"/>
    <x v="2"/>
    <x v="0"/>
    <x v="2"/>
    <n v="300"/>
    <x v="69"/>
    <x v="1"/>
    <n v="1"/>
    <n v="19"/>
  </r>
  <r>
    <x v="21"/>
    <x v="70"/>
    <x v="9"/>
    <x v="9"/>
    <x v="0"/>
    <x v="2"/>
    <n v="-300"/>
    <x v="70"/>
    <x v="1"/>
    <n v="3"/>
    <n v="38"/>
  </r>
  <r>
    <x v="21"/>
    <x v="70"/>
    <x v="2"/>
    <x v="2"/>
    <x v="0"/>
    <x v="2"/>
    <n v="300"/>
    <x v="70"/>
    <x v="1"/>
    <n v="1"/>
    <n v="19"/>
  </r>
  <r>
    <x v="21"/>
    <x v="70"/>
    <x v="9"/>
    <x v="9"/>
    <x v="0"/>
    <x v="2"/>
    <n v="-300"/>
    <x v="70"/>
    <x v="1"/>
    <n v="3"/>
    <n v="38"/>
  </r>
  <r>
    <x v="21"/>
    <x v="70"/>
    <x v="2"/>
    <x v="2"/>
    <x v="0"/>
    <x v="2"/>
    <n v="300"/>
    <x v="70"/>
    <x v="1"/>
    <n v="1"/>
    <n v="19"/>
  </r>
  <r>
    <x v="22"/>
    <x v="71"/>
    <x v="9"/>
    <x v="9"/>
    <x v="0"/>
    <x v="2"/>
    <n v="-300"/>
    <x v="71"/>
    <x v="1"/>
    <n v="3"/>
    <n v="38"/>
  </r>
  <r>
    <x v="22"/>
    <x v="71"/>
    <x v="2"/>
    <x v="2"/>
    <x v="0"/>
    <x v="2"/>
    <n v="300"/>
    <x v="71"/>
    <x v="1"/>
    <n v="1"/>
    <n v="19"/>
  </r>
  <r>
    <x v="23"/>
    <x v="72"/>
    <x v="2"/>
    <x v="2"/>
    <x v="0"/>
    <x v="79"/>
    <n v="1500"/>
    <x v="72"/>
    <x v="1"/>
    <n v="1"/>
    <n v="19"/>
  </r>
  <r>
    <x v="23"/>
    <x v="72"/>
    <x v="18"/>
    <x v="18"/>
    <x v="0"/>
    <x v="79"/>
    <n v="-1500"/>
    <x v="72"/>
    <x v="1"/>
    <n v="3"/>
    <n v="38"/>
  </r>
  <r>
    <x v="24"/>
    <x v="73"/>
    <x v="2"/>
    <x v="2"/>
    <x v="0"/>
    <x v="53"/>
    <n v="-650"/>
    <x v="73"/>
    <x v="1"/>
    <n v="1"/>
    <n v="19"/>
  </r>
  <r>
    <x v="24"/>
    <x v="73"/>
    <x v="19"/>
    <x v="19"/>
    <x v="1"/>
    <x v="53"/>
    <n v="650"/>
    <x v="73"/>
    <x v="1"/>
    <n v="4"/>
    <n v="62"/>
  </r>
  <r>
    <x v="25"/>
    <x v="74"/>
    <x v="2"/>
    <x v="2"/>
    <x v="0"/>
    <x v="54"/>
    <n v="500"/>
    <x v="74"/>
    <x v="1"/>
    <n v="1"/>
    <n v="19"/>
  </r>
  <r>
    <x v="25"/>
    <x v="74"/>
    <x v="20"/>
    <x v="20"/>
    <x v="0"/>
    <x v="54"/>
    <n v="-500"/>
    <x v="74"/>
    <x v="1"/>
    <n v="3"/>
    <n v="39"/>
  </r>
  <r>
    <x v="26"/>
    <x v="75"/>
    <x v="2"/>
    <x v="2"/>
    <x v="0"/>
    <x v="55"/>
    <n v="-1300"/>
    <x v="75"/>
    <x v="1"/>
    <n v="1"/>
    <n v="19"/>
  </r>
  <r>
    <x v="26"/>
    <x v="75"/>
    <x v="21"/>
    <x v="21"/>
    <x v="1"/>
    <x v="55"/>
    <n v="1300"/>
    <x v="75"/>
    <x v="1"/>
    <n v="4"/>
    <n v="65"/>
  </r>
  <r>
    <x v="27"/>
    <x v="76"/>
    <x v="2"/>
    <x v="2"/>
    <x v="0"/>
    <x v="80"/>
    <n v="1000"/>
    <x v="76"/>
    <x v="1"/>
    <n v="1"/>
    <n v="19"/>
  </r>
  <r>
    <x v="27"/>
    <x v="76"/>
    <x v="22"/>
    <x v="22"/>
    <x v="0"/>
    <x v="80"/>
    <n v="-1000"/>
    <x v="76"/>
    <x v="1"/>
    <n v="3"/>
    <n v="38"/>
  </r>
  <r>
    <x v="28"/>
    <x v="77"/>
    <x v="2"/>
    <x v="2"/>
    <x v="0"/>
    <x v="56"/>
    <n v="1000"/>
    <x v="77"/>
    <x v="1"/>
    <n v="1"/>
    <n v="19"/>
  </r>
  <r>
    <x v="28"/>
    <x v="77"/>
    <x v="22"/>
    <x v="22"/>
    <x v="0"/>
    <x v="56"/>
    <n v="-1000"/>
    <x v="77"/>
    <x v="1"/>
    <n v="3"/>
    <n v="38"/>
  </r>
  <r>
    <x v="29"/>
    <x v="78"/>
    <x v="2"/>
    <x v="2"/>
    <x v="0"/>
    <x v="81"/>
    <n v="500"/>
    <x v="78"/>
    <x v="1"/>
    <n v="1"/>
    <n v="19"/>
  </r>
  <r>
    <x v="29"/>
    <x v="78"/>
    <x v="20"/>
    <x v="20"/>
    <x v="0"/>
    <x v="81"/>
    <n v="-500"/>
    <x v="78"/>
    <x v="1"/>
    <n v="3"/>
    <n v="39"/>
  </r>
  <r>
    <x v="30"/>
    <x v="79"/>
    <x v="2"/>
    <x v="2"/>
    <x v="0"/>
    <x v="82"/>
    <n v="500"/>
    <x v="79"/>
    <x v="1"/>
    <n v="1"/>
    <n v="19"/>
  </r>
  <r>
    <x v="30"/>
    <x v="79"/>
    <x v="20"/>
    <x v="20"/>
    <x v="0"/>
    <x v="82"/>
    <n v="-500"/>
    <x v="79"/>
    <x v="1"/>
    <n v="3"/>
    <n v="39"/>
  </r>
  <r>
    <x v="31"/>
    <x v="80"/>
    <x v="2"/>
    <x v="2"/>
    <x v="0"/>
    <x v="61"/>
    <n v="500"/>
    <x v="80"/>
    <x v="1"/>
    <n v="1"/>
    <n v="19"/>
  </r>
  <r>
    <x v="31"/>
    <x v="80"/>
    <x v="20"/>
    <x v="20"/>
    <x v="0"/>
    <x v="61"/>
    <n v="-500"/>
    <x v="80"/>
    <x v="1"/>
    <n v="3"/>
    <n v="39"/>
  </r>
  <r>
    <x v="32"/>
    <x v="81"/>
    <x v="2"/>
    <x v="2"/>
    <x v="0"/>
    <x v="83"/>
    <n v="500"/>
    <x v="81"/>
    <x v="1"/>
    <n v="1"/>
    <n v="19"/>
  </r>
  <r>
    <x v="32"/>
    <x v="81"/>
    <x v="20"/>
    <x v="20"/>
    <x v="0"/>
    <x v="83"/>
    <n v="-500"/>
    <x v="81"/>
    <x v="1"/>
    <n v="3"/>
    <n v="39"/>
  </r>
  <r>
    <x v="33"/>
    <x v="82"/>
    <x v="2"/>
    <x v="2"/>
    <x v="0"/>
    <x v="58"/>
    <n v="500"/>
    <x v="82"/>
    <x v="1"/>
    <n v="1"/>
    <n v="19"/>
  </r>
  <r>
    <x v="33"/>
    <x v="82"/>
    <x v="20"/>
    <x v="20"/>
    <x v="0"/>
    <x v="58"/>
    <n v="-500"/>
    <x v="82"/>
    <x v="1"/>
    <n v="3"/>
    <n v="39"/>
  </r>
  <r>
    <x v="34"/>
    <x v="83"/>
    <x v="2"/>
    <x v="2"/>
    <x v="0"/>
    <x v="84"/>
    <n v="1000"/>
    <x v="83"/>
    <x v="1"/>
    <n v="1"/>
    <n v="19"/>
  </r>
  <r>
    <x v="34"/>
    <x v="83"/>
    <x v="22"/>
    <x v="22"/>
    <x v="0"/>
    <x v="84"/>
    <n v="-1000"/>
    <x v="83"/>
    <x v="1"/>
    <n v="3"/>
    <n v="38"/>
  </r>
  <r>
    <x v="35"/>
    <x v="84"/>
    <x v="1"/>
    <x v="1"/>
    <x v="0"/>
    <x v="63"/>
    <n v="-120"/>
    <x v="84"/>
    <x v="1"/>
    <n v="1"/>
    <n v="19"/>
  </r>
  <r>
    <x v="35"/>
    <x v="84"/>
    <x v="23"/>
    <x v="23"/>
    <x v="1"/>
    <x v="63"/>
    <n v="120"/>
    <x v="84"/>
    <x v="1"/>
    <n v="4"/>
    <n v="69"/>
  </r>
  <r>
    <x v="36"/>
    <x v="85"/>
    <x v="2"/>
    <x v="2"/>
    <x v="0"/>
    <x v="64"/>
    <n v="-378"/>
    <x v="85"/>
    <x v="1"/>
    <n v="1"/>
    <n v="19"/>
  </r>
  <r>
    <x v="36"/>
    <x v="85"/>
    <x v="24"/>
    <x v="24"/>
    <x v="1"/>
    <x v="64"/>
    <n v="378"/>
    <x v="85"/>
    <x v="1"/>
    <n v="4"/>
    <n v="61"/>
  </r>
  <r>
    <x v="37"/>
    <x v="86"/>
    <x v="2"/>
    <x v="2"/>
    <x v="0"/>
    <x v="65"/>
    <n v="-1000"/>
    <x v="86"/>
    <x v="1"/>
    <n v="1"/>
    <n v="19"/>
  </r>
  <r>
    <x v="37"/>
    <x v="86"/>
    <x v="25"/>
    <x v="25"/>
    <x v="1"/>
    <x v="65"/>
    <n v="1000"/>
    <x v="86"/>
    <x v="1"/>
    <n v="4"/>
    <n v="64"/>
  </r>
  <r>
    <x v="38"/>
    <x v="87"/>
    <x v="2"/>
    <x v="2"/>
    <x v="0"/>
    <x v="49"/>
    <n v="-35000"/>
    <x v="87"/>
    <x v="1"/>
    <n v="1"/>
    <n v="19"/>
  </r>
  <r>
    <x v="38"/>
    <x v="87"/>
    <x v="17"/>
    <x v="17"/>
    <x v="1"/>
    <x v="49"/>
    <n v="35000"/>
    <x v="87"/>
    <x v="1"/>
    <n v="4"/>
    <n v="51"/>
  </r>
  <r>
    <x v="39"/>
    <x v="88"/>
    <x v="2"/>
    <x v="2"/>
    <x v="0"/>
    <x v="6"/>
    <n v="1800"/>
    <x v="88"/>
    <x v="1"/>
    <n v="1"/>
    <n v="19"/>
  </r>
  <r>
    <x v="39"/>
    <x v="88"/>
    <x v="13"/>
    <x v="13"/>
    <x v="0"/>
    <x v="6"/>
    <n v="-1000"/>
    <x v="88"/>
    <x v="1"/>
    <n v="3"/>
    <n v="38"/>
  </r>
  <r>
    <x v="39"/>
    <x v="88"/>
    <x v="14"/>
    <x v="14"/>
    <x v="0"/>
    <x v="6"/>
    <n v="-800"/>
    <x v="88"/>
    <x v="1"/>
    <n v="3"/>
    <n v="39"/>
  </r>
  <r>
    <x v="39"/>
    <x v="88"/>
    <x v="2"/>
    <x v="2"/>
    <x v="0"/>
    <x v="7"/>
    <n v="1800"/>
    <x v="88"/>
    <x v="1"/>
    <n v="1"/>
    <n v="19"/>
  </r>
  <r>
    <x v="39"/>
    <x v="88"/>
    <x v="13"/>
    <x v="13"/>
    <x v="0"/>
    <x v="7"/>
    <n v="-1000"/>
    <x v="88"/>
    <x v="1"/>
    <n v="3"/>
    <n v="38"/>
  </r>
  <r>
    <x v="39"/>
    <x v="88"/>
    <x v="14"/>
    <x v="14"/>
    <x v="0"/>
    <x v="7"/>
    <n v="-800"/>
    <x v="88"/>
    <x v="1"/>
    <n v="3"/>
    <n v="39"/>
  </r>
  <r>
    <x v="39"/>
    <x v="88"/>
    <x v="2"/>
    <x v="2"/>
    <x v="0"/>
    <x v="10"/>
    <n v="1800"/>
    <x v="88"/>
    <x v="1"/>
    <n v="1"/>
    <n v="19"/>
  </r>
  <r>
    <x v="39"/>
    <x v="88"/>
    <x v="13"/>
    <x v="13"/>
    <x v="0"/>
    <x v="10"/>
    <n v="-1000"/>
    <x v="88"/>
    <x v="1"/>
    <n v="3"/>
    <n v="38"/>
  </r>
  <r>
    <x v="39"/>
    <x v="88"/>
    <x v="14"/>
    <x v="14"/>
    <x v="0"/>
    <x v="10"/>
    <n v="-800"/>
    <x v="88"/>
    <x v="1"/>
    <n v="3"/>
    <n v="39"/>
  </r>
  <r>
    <x v="39"/>
    <x v="88"/>
    <x v="2"/>
    <x v="2"/>
    <x v="0"/>
    <x v="11"/>
    <n v="1800"/>
    <x v="88"/>
    <x v="1"/>
    <n v="1"/>
    <n v="19"/>
  </r>
  <r>
    <x v="39"/>
    <x v="88"/>
    <x v="13"/>
    <x v="13"/>
    <x v="0"/>
    <x v="11"/>
    <n v="-1000"/>
    <x v="88"/>
    <x v="1"/>
    <n v="3"/>
    <n v="38"/>
  </r>
  <r>
    <x v="39"/>
    <x v="88"/>
    <x v="14"/>
    <x v="14"/>
    <x v="0"/>
    <x v="11"/>
    <n v="-800"/>
    <x v="88"/>
    <x v="1"/>
    <n v="3"/>
    <n v="39"/>
  </r>
  <r>
    <x v="39"/>
    <x v="88"/>
    <x v="2"/>
    <x v="2"/>
    <x v="0"/>
    <x v="12"/>
    <n v="1800"/>
    <x v="88"/>
    <x v="1"/>
    <n v="1"/>
    <n v="19"/>
  </r>
  <r>
    <x v="39"/>
    <x v="88"/>
    <x v="13"/>
    <x v="13"/>
    <x v="0"/>
    <x v="12"/>
    <n v="-1000"/>
    <x v="88"/>
    <x v="1"/>
    <n v="3"/>
    <n v="38"/>
  </r>
  <r>
    <x v="39"/>
    <x v="88"/>
    <x v="14"/>
    <x v="14"/>
    <x v="0"/>
    <x v="12"/>
    <n v="-800"/>
    <x v="88"/>
    <x v="1"/>
    <n v="3"/>
    <n v="39"/>
  </r>
  <r>
    <x v="39"/>
    <x v="88"/>
    <x v="2"/>
    <x v="2"/>
    <x v="0"/>
    <x v="13"/>
    <n v="1800"/>
    <x v="88"/>
    <x v="1"/>
    <n v="1"/>
    <n v="19"/>
  </r>
  <r>
    <x v="39"/>
    <x v="88"/>
    <x v="13"/>
    <x v="13"/>
    <x v="0"/>
    <x v="13"/>
    <n v="-1000"/>
    <x v="88"/>
    <x v="1"/>
    <n v="3"/>
    <n v="38"/>
  </r>
  <r>
    <x v="39"/>
    <x v="88"/>
    <x v="14"/>
    <x v="14"/>
    <x v="0"/>
    <x v="13"/>
    <n v="-800"/>
    <x v="88"/>
    <x v="1"/>
    <n v="3"/>
    <n v="39"/>
  </r>
  <r>
    <x v="39"/>
    <x v="88"/>
    <x v="2"/>
    <x v="2"/>
    <x v="0"/>
    <x v="18"/>
    <n v="1800"/>
    <x v="88"/>
    <x v="1"/>
    <n v="1"/>
    <n v="19"/>
  </r>
  <r>
    <x v="39"/>
    <x v="88"/>
    <x v="13"/>
    <x v="13"/>
    <x v="0"/>
    <x v="18"/>
    <n v="-1000"/>
    <x v="88"/>
    <x v="1"/>
    <n v="3"/>
    <n v="38"/>
  </r>
  <r>
    <x v="39"/>
    <x v="88"/>
    <x v="14"/>
    <x v="14"/>
    <x v="0"/>
    <x v="18"/>
    <n v="-800"/>
    <x v="88"/>
    <x v="1"/>
    <n v="3"/>
    <n v="39"/>
  </r>
  <r>
    <x v="39"/>
    <x v="88"/>
    <x v="2"/>
    <x v="2"/>
    <x v="0"/>
    <x v="19"/>
    <n v="1800"/>
    <x v="88"/>
    <x v="1"/>
    <n v="1"/>
    <n v="19"/>
  </r>
  <r>
    <x v="39"/>
    <x v="88"/>
    <x v="13"/>
    <x v="13"/>
    <x v="0"/>
    <x v="19"/>
    <n v="-1000"/>
    <x v="88"/>
    <x v="1"/>
    <n v="3"/>
    <n v="38"/>
  </r>
  <r>
    <x v="39"/>
    <x v="88"/>
    <x v="14"/>
    <x v="14"/>
    <x v="0"/>
    <x v="19"/>
    <n v="-800"/>
    <x v="88"/>
    <x v="1"/>
    <n v="3"/>
    <n v="39"/>
  </r>
  <r>
    <x v="39"/>
    <x v="88"/>
    <x v="2"/>
    <x v="2"/>
    <x v="0"/>
    <x v="20"/>
    <n v="1800"/>
    <x v="88"/>
    <x v="1"/>
    <n v="1"/>
    <n v="19"/>
  </r>
  <r>
    <x v="39"/>
    <x v="88"/>
    <x v="13"/>
    <x v="13"/>
    <x v="0"/>
    <x v="20"/>
    <n v="-1000"/>
    <x v="88"/>
    <x v="1"/>
    <n v="3"/>
    <n v="38"/>
  </r>
  <r>
    <x v="39"/>
    <x v="88"/>
    <x v="14"/>
    <x v="14"/>
    <x v="0"/>
    <x v="20"/>
    <n v="-800"/>
    <x v="88"/>
    <x v="1"/>
    <n v="3"/>
    <n v="39"/>
  </r>
  <r>
    <x v="39"/>
    <x v="88"/>
    <x v="2"/>
    <x v="2"/>
    <x v="0"/>
    <x v="21"/>
    <n v="1800"/>
    <x v="88"/>
    <x v="1"/>
    <n v="1"/>
    <n v="19"/>
  </r>
  <r>
    <x v="39"/>
    <x v="88"/>
    <x v="13"/>
    <x v="13"/>
    <x v="0"/>
    <x v="21"/>
    <n v="-1000"/>
    <x v="88"/>
    <x v="1"/>
    <n v="3"/>
    <n v="38"/>
  </r>
  <r>
    <x v="39"/>
    <x v="88"/>
    <x v="14"/>
    <x v="14"/>
    <x v="0"/>
    <x v="21"/>
    <n v="-800"/>
    <x v="88"/>
    <x v="1"/>
    <n v="3"/>
    <n v="39"/>
  </r>
  <r>
    <x v="39"/>
    <x v="88"/>
    <x v="2"/>
    <x v="2"/>
    <x v="0"/>
    <x v="26"/>
    <n v="1800"/>
    <x v="88"/>
    <x v="1"/>
    <n v="1"/>
    <n v="19"/>
  </r>
  <r>
    <x v="39"/>
    <x v="88"/>
    <x v="13"/>
    <x v="13"/>
    <x v="0"/>
    <x v="26"/>
    <n v="-1000"/>
    <x v="88"/>
    <x v="1"/>
    <n v="3"/>
    <n v="38"/>
  </r>
  <r>
    <x v="39"/>
    <x v="88"/>
    <x v="14"/>
    <x v="14"/>
    <x v="0"/>
    <x v="26"/>
    <n v="-800"/>
    <x v="88"/>
    <x v="1"/>
    <n v="3"/>
    <n v="39"/>
  </r>
  <r>
    <x v="39"/>
    <x v="88"/>
    <x v="2"/>
    <x v="2"/>
    <x v="0"/>
    <x v="27"/>
    <n v="1800"/>
    <x v="88"/>
    <x v="1"/>
    <n v="1"/>
    <n v="19"/>
  </r>
  <r>
    <x v="39"/>
    <x v="88"/>
    <x v="13"/>
    <x v="13"/>
    <x v="0"/>
    <x v="27"/>
    <n v="-1000"/>
    <x v="88"/>
    <x v="1"/>
    <n v="3"/>
    <n v="38"/>
  </r>
  <r>
    <x v="39"/>
    <x v="88"/>
    <x v="14"/>
    <x v="14"/>
    <x v="0"/>
    <x v="27"/>
    <n v="-800"/>
    <x v="88"/>
    <x v="1"/>
    <n v="3"/>
    <n v="39"/>
  </r>
  <r>
    <x v="39"/>
    <x v="88"/>
    <x v="2"/>
    <x v="2"/>
    <x v="0"/>
    <x v="28"/>
    <n v="1800"/>
    <x v="88"/>
    <x v="1"/>
    <n v="1"/>
    <n v="19"/>
  </r>
  <r>
    <x v="39"/>
    <x v="88"/>
    <x v="13"/>
    <x v="13"/>
    <x v="0"/>
    <x v="28"/>
    <n v="-1000"/>
    <x v="88"/>
    <x v="1"/>
    <n v="3"/>
    <n v="38"/>
  </r>
  <r>
    <x v="39"/>
    <x v="88"/>
    <x v="14"/>
    <x v="14"/>
    <x v="0"/>
    <x v="28"/>
    <n v="-800"/>
    <x v="88"/>
    <x v="1"/>
    <n v="3"/>
    <n v="39"/>
  </r>
  <r>
    <x v="39"/>
    <x v="88"/>
    <x v="2"/>
    <x v="2"/>
    <x v="0"/>
    <x v="29"/>
    <n v="1800"/>
    <x v="88"/>
    <x v="1"/>
    <n v="1"/>
    <n v="19"/>
  </r>
  <r>
    <x v="39"/>
    <x v="88"/>
    <x v="13"/>
    <x v="13"/>
    <x v="0"/>
    <x v="29"/>
    <n v="-1000"/>
    <x v="88"/>
    <x v="1"/>
    <n v="3"/>
    <n v="38"/>
  </r>
  <r>
    <x v="39"/>
    <x v="88"/>
    <x v="14"/>
    <x v="14"/>
    <x v="0"/>
    <x v="29"/>
    <n v="-800"/>
    <x v="88"/>
    <x v="1"/>
    <n v="3"/>
    <n v="39"/>
  </r>
  <r>
    <x v="39"/>
    <x v="88"/>
    <x v="2"/>
    <x v="2"/>
    <x v="0"/>
    <x v="30"/>
    <n v="1800"/>
    <x v="88"/>
    <x v="1"/>
    <n v="1"/>
    <n v="19"/>
  </r>
  <r>
    <x v="39"/>
    <x v="88"/>
    <x v="13"/>
    <x v="13"/>
    <x v="0"/>
    <x v="30"/>
    <n v="-1000"/>
    <x v="88"/>
    <x v="1"/>
    <n v="3"/>
    <n v="38"/>
  </r>
  <r>
    <x v="39"/>
    <x v="88"/>
    <x v="14"/>
    <x v="14"/>
    <x v="0"/>
    <x v="30"/>
    <n v="-800"/>
    <x v="88"/>
    <x v="1"/>
    <n v="3"/>
    <n v="39"/>
  </r>
  <r>
    <x v="39"/>
    <x v="88"/>
    <x v="2"/>
    <x v="2"/>
    <x v="0"/>
    <x v="31"/>
    <n v="1800"/>
    <x v="88"/>
    <x v="1"/>
    <n v="1"/>
    <n v="19"/>
  </r>
  <r>
    <x v="39"/>
    <x v="88"/>
    <x v="13"/>
    <x v="13"/>
    <x v="0"/>
    <x v="31"/>
    <n v="-1000"/>
    <x v="88"/>
    <x v="1"/>
    <n v="3"/>
    <n v="38"/>
  </r>
  <r>
    <x v="39"/>
    <x v="88"/>
    <x v="14"/>
    <x v="14"/>
    <x v="0"/>
    <x v="31"/>
    <n v="-800"/>
    <x v="88"/>
    <x v="1"/>
    <n v="3"/>
    <n v="39"/>
  </r>
  <r>
    <x v="39"/>
    <x v="88"/>
    <x v="2"/>
    <x v="2"/>
    <x v="0"/>
    <x v="32"/>
    <n v="1800"/>
    <x v="88"/>
    <x v="1"/>
    <n v="1"/>
    <n v="19"/>
  </r>
  <r>
    <x v="39"/>
    <x v="88"/>
    <x v="13"/>
    <x v="13"/>
    <x v="0"/>
    <x v="32"/>
    <n v="-1000"/>
    <x v="88"/>
    <x v="1"/>
    <n v="3"/>
    <n v="38"/>
  </r>
  <r>
    <x v="39"/>
    <x v="88"/>
    <x v="14"/>
    <x v="14"/>
    <x v="0"/>
    <x v="32"/>
    <n v="-800"/>
    <x v="88"/>
    <x v="1"/>
    <n v="3"/>
    <n v="39"/>
  </r>
  <r>
    <x v="39"/>
    <x v="88"/>
    <x v="2"/>
    <x v="2"/>
    <x v="0"/>
    <x v="33"/>
    <n v="1800"/>
    <x v="88"/>
    <x v="1"/>
    <n v="1"/>
    <n v="19"/>
  </r>
  <r>
    <x v="39"/>
    <x v="88"/>
    <x v="13"/>
    <x v="13"/>
    <x v="0"/>
    <x v="33"/>
    <n v="-1000"/>
    <x v="88"/>
    <x v="1"/>
    <n v="3"/>
    <n v="38"/>
  </r>
  <r>
    <x v="39"/>
    <x v="88"/>
    <x v="14"/>
    <x v="14"/>
    <x v="0"/>
    <x v="33"/>
    <n v="-800"/>
    <x v="88"/>
    <x v="1"/>
    <n v="3"/>
    <n v="39"/>
  </r>
  <r>
    <x v="39"/>
    <x v="88"/>
    <x v="2"/>
    <x v="2"/>
    <x v="0"/>
    <x v="34"/>
    <n v="1800"/>
    <x v="88"/>
    <x v="1"/>
    <n v="1"/>
    <n v="19"/>
  </r>
  <r>
    <x v="39"/>
    <x v="88"/>
    <x v="13"/>
    <x v="13"/>
    <x v="0"/>
    <x v="34"/>
    <n v="-1000"/>
    <x v="88"/>
    <x v="1"/>
    <n v="3"/>
    <n v="38"/>
  </r>
  <r>
    <x v="39"/>
    <x v="88"/>
    <x v="14"/>
    <x v="14"/>
    <x v="0"/>
    <x v="34"/>
    <n v="-800"/>
    <x v="88"/>
    <x v="1"/>
    <n v="3"/>
    <n v="39"/>
  </r>
  <r>
    <x v="39"/>
    <x v="88"/>
    <x v="2"/>
    <x v="2"/>
    <x v="0"/>
    <x v="35"/>
    <n v="1800"/>
    <x v="88"/>
    <x v="1"/>
    <n v="1"/>
    <n v="19"/>
  </r>
  <r>
    <x v="39"/>
    <x v="88"/>
    <x v="13"/>
    <x v="13"/>
    <x v="0"/>
    <x v="35"/>
    <n v="-1000"/>
    <x v="88"/>
    <x v="1"/>
    <n v="3"/>
    <n v="38"/>
  </r>
  <r>
    <x v="39"/>
    <x v="88"/>
    <x v="14"/>
    <x v="14"/>
    <x v="0"/>
    <x v="35"/>
    <n v="-800"/>
    <x v="88"/>
    <x v="1"/>
    <n v="3"/>
    <n v="39"/>
  </r>
  <r>
    <x v="39"/>
    <x v="88"/>
    <x v="2"/>
    <x v="2"/>
    <x v="0"/>
    <x v="36"/>
    <n v="1800"/>
    <x v="88"/>
    <x v="1"/>
    <n v="1"/>
    <n v="19"/>
  </r>
  <r>
    <x v="39"/>
    <x v="88"/>
    <x v="13"/>
    <x v="13"/>
    <x v="0"/>
    <x v="36"/>
    <n v="-1000"/>
    <x v="88"/>
    <x v="1"/>
    <n v="3"/>
    <n v="38"/>
  </r>
  <r>
    <x v="39"/>
    <x v="88"/>
    <x v="14"/>
    <x v="14"/>
    <x v="0"/>
    <x v="36"/>
    <n v="-800"/>
    <x v="88"/>
    <x v="1"/>
    <n v="3"/>
    <n v="39"/>
  </r>
  <r>
    <x v="39"/>
    <x v="88"/>
    <x v="2"/>
    <x v="2"/>
    <x v="0"/>
    <x v="8"/>
    <n v="1800"/>
    <x v="88"/>
    <x v="1"/>
    <n v="1"/>
    <n v="19"/>
  </r>
  <r>
    <x v="39"/>
    <x v="88"/>
    <x v="13"/>
    <x v="13"/>
    <x v="0"/>
    <x v="8"/>
    <n v="-1000"/>
    <x v="88"/>
    <x v="1"/>
    <n v="3"/>
    <n v="38"/>
  </r>
  <r>
    <x v="39"/>
    <x v="88"/>
    <x v="14"/>
    <x v="14"/>
    <x v="0"/>
    <x v="8"/>
    <n v="-800"/>
    <x v="88"/>
    <x v="1"/>
    <n v="3"/>
    <n v="39"/>
  </r>
  <r>
    <x v="39"/>
    <x v="88"/>
    <x v="2"/>
    <x v="2"/>
    <x v="0"/>
    <x v="9"/>
    <n v="1800"/>
    <x v="88"/>
    <x v="1"/>
    <n v="1"/>
    <n v="19"/>
  </r>
  <r>
    <x v="39"/>
    <x v="88"/>
    <x v="13"/>
    <x v="13"/>
    <x v="0"/>
    <x v="9"/>
    <n v="-1000"/>
    <x v="88"/>
    <x v="1"/>
    <n v="3"/>
    <n v="38"/>
  </r>
  <r>
    <x v="39"/>
    <x v="88"/>
    <x v="14"/>
    <x v="14"/>
    <x v="0"/>
    <x v="9"/>
    <n v="-800"/>
    <x v="88"/>
    <x v="1"/>
    <n v="3"/>
    <n v="39"/>
  </r>
  <r>
    <x v="39"/>
    <x v="88"/>
    <x v="2"/>
    <x v="2"/>
    <x v="0"/>
    <x v="14"/>
    <n v="1800"/>
    <x v="88"/>
    <x v="1"/>
    <n v="1"/>
    <n v="19"/>
  </r>
  <r>
    <x v="39"/>
    <x v="88"/>
    <x v="13"/>
    <x v="13"/>
    <x v="0"/>
    <x v="14"/>
    <n v="-1000"/>
    <x v="88"/>
    <x v="1"/>
    <n v="3"/>
    <n v="38"/>
  </r>
  <r>
    <x v="39"/>
    <x v="88"/>
    <x v="14"/>
    <x v="14"/>
    <x v="0"/>
    <x v="14"/>
    <n v="-800"/>
    <x v="88"/>
    <x v="1"/>
    <n v="3"/>
    <n v="39"/>
  </r>
  <r>
    <x v="39"/>
    <x v="88"/>
    <x v="2"/>
    <x v="2"/>
    <x v="0"/>
    <x v="15"/>
    <n v="1800"/>
    <x v="88"/>
    <x v="1"/>
    <n v="1"/>
    <n v="19"/>
  </r>
  <r>
    <x v="39"/>
    <x v="88"/>
    <x v="13"/>
    <x v="13"/>
    <x v="0"/>
    <x v="15"/>
    <n v="-1000"/>
    <x v="88"/>
    <x v="1"/>
    <n v="3"/>
    <n v="38"/>
  </r>
  <r>
    <x v="39"/>
    <x v="88"/>
    <x v="14"/>
    <x v="14"/>
    <x v="0"/>
    <x v="15"/>
    <n v="-800"/>
    <x v="88"/>
    <x v="1"/>
    <n v="3"/>
    <n v="39"/>
  </r>
  <r>
    <x v="39"/>
    <x v="88"/>
    <x v="2"/>
    <x v="2"/>
    <x v="0"/>
    <x v="16"/>
    <n v="1800"/>
    <x v="88"/>
    <x v="1"/>
    <n v="1"/>
    <n v="19"/>
  </r>
  <r>
    <x v="39"/>
    <x v="88"/>
    <x v="13"/>
    <x v="13"/>
    <x v="0"/>
    <x v="16"/>
    <n v="-1000"/>
    <x v="88"/>
    <x v="1"/>
    <n v="3"/>
    <n v="38"/>
  </r>
  <r>
    <x v="39"/>
    <x v="88"/>
    <x v="14"/>
    <x v="14"/>
    <x v="0"/>
    <x v="16"/>
    <n v="-800"/>
    <x v="88"/>
    <x v="1"/>
    <n v="3"/>
    <n v="39"/>
  </r>
  <r>
    <x v="39"/>
    <x v="88"/>
    <x v="2"/>
    <x v="2"/>
    <x v="0"/>
    <x v="17"/>
    <n v="1800"/>
    <x v="88"/>
    <x v="1"/>
    <n v="1"/>
    <n v="19"/>
  </r>
  <r>
    <x v="39"/>
    <x v="88"/>
    <x v="13"/>
    <x v="13"/>
    <x v="0"/>
    <x v="17"/>
    <n v="-1000"/>
    <x v="88"/>
    <x v="1"/>
    <n v="3"/>
    <n v="38"/>
  </r>
  <r>
    <x v="39"/>
    <x v="88"/>
    <x v="14"/>
    <x v="14"/>
    <x v="0"/>
    <x v="17"/>
    <n v="-800"/>
    <x v="88"/>
    <x v="1"/>
    <n v="3"/>
    <n v="39"/>
  </r>
  <r>
    <x v="39"/>
    <x v="88"/>
    <x v="2"/>
    <x v="2"/>
    <x v="0"/>
    <x v="22"/>
    <n v="1800"/>
    <x v="88"/>
    <x v="1"/>
    <n v="1"/>
    <n v="19"/>
  </r>
  <r>
    <x v="39"/>
    <x v="88"/>
    <x v="13"/>
    <x v="13"/>
    <x v="0"/>
    <x v="22"/>
    <n v="-1000"/>
    <x v="88"/>
    <x v="1"/>
    <n v="3"/>
    <n v="38"/>
  </r>
  <r>
    <x v="39"/>
    <x v="88"/>
    <x v="14"/>
    <x v="14"/>
    <x v="0"/>
    <x v="22"/>
    <n v="-800"/>
    <x v="88"/>
    <x v="1"/>
    <n v="3"/>
    <n v="39"/>
  </r>
  <r>
    <x v="39"/>
    <x v="88"/>
    <x v="2"/>
    <x v="2"/>
    <x v="0"/>
    <x v="23"/>
    <n v="1800"/>
    <x v="88"/>
    <x v="1"/>
    <n v="1"/>
    <n v="19"/>
  </r>
  <r>
    <x v="39"/>
    <x v="88"/>
    <x v="13"/>
    <x v="13"/>
    <x v="0"/>
    <x v="23"/>
    <n v="-1000"/>
    <x v="88"/>
    <x v="1"/>
    <n v="3"/>
    <n v="38"/>
  </r>
  <r>
    <x v="39"/>
    <x v="88"/>
    <x v="14"/>
    <x v="14"/>
    <x v="0"/>
    <x v="23"/>
    <n v="-800"/>
    <x v="88"/>
    <x v="1"/>
    <n v="3"/>
    <n v="39"/>
  </r>
  <r>
    <x v="39"/>
    <x v="88"/>
    <x v="2"/>
    <x v="2"/>
    <x v="0"/>
    <x v="24"/>
    <n v="1800"/>
    <x v="88"/>
    <x v="1"/>
    <n v="1"/>
    <n v="19"/>
  </r>
  <r>
    <x v="39"/>
    <x v="88"/>
    <x v="13"/>
    <x v="13"/>
    <x v="0"/>
    <x v="24"/>
    <n v="-1000"/>
    <x v="88"/>
    <x v="1"/>
    <n v="3"/>
    <n v="38"/>
  </r>
  <r>
    <x v="39"/>
    <x v="88"/>
    <x v="14"/>
    <x v="14"/>
    <x v="0"/>
    <x v="24"/>
    <n v="-800"/>
    <x v="88"/>
    <x v="1"/>
    <n v="3"/>
    <n v="39"/>
  </r>
  <r>
    <x v="39"/>
    <x v="88"/>
    <x v="2"/>
    <x v="2"/>
    <x v="0"/>
    <x v="25"/>
    <n v="1800"/>
    <x v="88"/>
    <x v="1"/>
    <n v="1"/>
    <n v="19"/>
  </r>
  <r>
    <x v="39"/>
    <x v="88"/>
    <x v="13"/>
    <x v="13"/>
    <x v="0"/>
    <x v="25"/>
    <n v="-1000"/>
    <x v="88"/>
    <x v="1"/>
    <n v="3"/>
    <n v="38"/>
  </r>
  <r>
    <x v="39"/>
    <x v="88"/>
    <x v="14"/>
    <x v="14"/>
    <x v="0"/>
    <x v="25"/>
    <n v="-800"/>
    <x v="88"/>
    <x v="1"/>
    <n v="3"/>
    <n v="39"/>
  </r>
  <r>
    <x v="39"/>
    <x v="88"/>
    <x v="2"/>
    <x v="2"/>
    <x v="0"/>
    <x v="37"/>
    <n v="1800"/>
    <x v="88"/>
    <x v="1"/>
    <n v="1"/>
    <n v="19"/>
  </r>
  <r>
    <x v="39"/>
    <x v="88"/>
    <x v="13"/>
    <x v="13"/>
    <x v="0"/>
    <x v="37"/>
    <n v="-1000"/>
    <x v="88"/>
    <x v="1"/>
    <n v="3"/>
    <n v="38"/>
  </r>
  <r>
    <x v="39"/>
    <x v="88"/>
    <x v="14"/>
    <x v="14"/>
    <x v="0"/>
    <x v="37"/>
    <n v="-800"/>
    <x v="88"/>
    <x v="1"/>
    <n v="3"/>
    <n v="39"/>
  </r>
  <r>
    <x v="39"/>
    <x v="88"/>
    <x v="2"/>
    <x v="2"/>
    <x v="0"/>
    <x v="38"/>
    <n v="1800"/>
    <x v="88"/>
    <x v="1"/>
    <n v="1"/>
    <n v="19"/>
  </r>
  <r>
    <x v="39"/>
    <x v="88"/>
    <x v="13"/>
    <x v="13"/>
    <x v="0"/>
    <x v="38"/>
    <n v="-1000"/>
    <x v="88"/>
    <x v="1"/>
    <n v="3"/>
    <n v="38"/>
  </r>
  <r>
    <x v="39"/>
    <x v="88"/>
    <x v="14"/>
    <x v="14"/>
    <x v="0"/>
    <x v="38"/>
    <n v="-800"/>
    <x v="88"/>
    <x v="1"/>
    <n v="3"/>
    <n v="39"/>
  </r>
  <r>
    <x v="39"/>
    <x v="88"/>
    <x v="2"/>
    <x v="2"/>
    <x v="0"/>
    <x v="39"/>
    <n v="1800"/>
    <x v="88"/>
    <x v="1"/>
    <n v="1"/>
    <n v="19"/>
  </r>
  <r>
    <x v="39"/>
    <x v="88"/>
    <x v="13"/>
    <x v="13"/>
    <x v="0"/>
    <x v="39"/>
    <n v="-1000"/>
    <x v="88"/>
    <x v="1"/>
    <n v="3"/>
    <n v="38"/>
  </r>
  <r>
    <x v="39"/>
    <x v="88"/>
    <x v="14"/>
    <x v="14"/>
    <x v="0"/>
    <x v="39"/>
    <n v="-800"/>
    <x v="88"/>
    <x v="1"/>
    <n v="3"/>
    <n v="39"/>
  </r>
  <r>
    <x v="39"/>
    <x v="88"/>
    <x v="2"/>
    <x v="2"/>
    <x v="0"/>
    <x v="40"/>
    <n v="1800"/>
    <x v="88"/>
    <x v="1"/>
    <n v="1"/>
    <n v="19"/>
  </r>
  <r>
    <x v="39"/>
    <x v="88"/>
    <x v="13"/>
    <x v="13"/>
    <x v="0"/>
    <x v="40"/>
    <n v="-1000"/>
    <x v="88"/>
    <x v="1"/>
    <n v="3"/>
    <n v="38"/>
  </r>
  <r>
    <x v="39"/>
    <x v="88"/>
    <x v="14"/>
    <x v="14"/>
    <x v="0"/>
    <x v="40"/>
    <n v="-800"/>
    <x v="88"/>
    <x v="1"/>
    <n v="3"/>
    <n v="39"/>
  </r>
  <r>
    <x v="39"/>
    <x v="88"/>
    <x v="2"/>
    <x v="2"/>
    <x v="0"/>
    <x v="41"/>
    <n v="1800"/>
    <x v="88"/>
    <x v="1"/>
    <n v="1"/>
    <n v="19"/>
  </r>
  <r>
    <x v="39"/>
    <x v="88"/>
    <x v="13"/>
    <x v="13"/>
    <x v="0"/>
    <x v="41"/>
    <n v="-1000"/>
    <x v="88"/>
    <x v="1"/>
    <n v="3"/>
    <n v="38"/>
  </r>
  <r>
    <x v="39"/>
    <x v="88"/>
    <x v="14"/>
    <x v="14"/>
    <x v="0"/>
    <x v="41"/>
    <n v="-800"/>
    <x v="88"/>
    <x v="1"/>
    <n v="3"/>
    <n v="39"/>
  </r>
  <r>
    <x v="39"/>
    <x v="88"/>
    <x v="2"/>
    <x v="2"/>
    <x v="0"/>
    <x v="42"/>
    <n v="1800"/>
    <x v="88"/>
    <x v="1"/>
    <n v="1"/>
    <n v="19"/>
  </r>
  <r>
    <x v="39"/>
    <x v="88"/>
    <x v="13"/>
    <x v="13"/>
    <x v="0"/>
    <x v="42"/>
    <n v="-1000"/>
    <x v="88"/>
    <x v="1"/>
    <n v="3"/>
    <n v="38"/>
  </r>
  <r>
    <x v="39"/>
    <x v="88"/>
    <x v="14"/>
    <x v="14"/>
    <x v="0"/>
    <x v="42"/>
    <n v="-800"/>
    <x v="88"/>
    <x v="1"/>
    <n v="3"/>
    <n v="39"/>
  </r>
  <r>
    <x v="39"/>
    <x v="88"/>
    <x v="2"/>
    <x v="2"/>
    <x v="0"/>
    <x v="43"/>
    <n v="1800"/>
    <x v="88"/>
    <x v="1"/>
    <n v="1"/>
    <n v="19"/>
  </r>
  <r>
    <x v="39"/>
    <x v="88"/>
    <x v="13"/>
    <x v="13"/>
    <x v="0"/>
    <x v="43"/>
    <n v="-1000"/>
    <x v="88"/>
    <x v="1"/>
    <n v="3"/>
    <n v="38"/>
  </r>
  <r>
    <x v="39"/>
    <x v="88"/>
    <x v="14"/>
    <x v="14"/>
    <x v="0"/>
    <x v="43"/>
    <n v="-800"/>
    <x v="88"/>
    <x v="1"/>
    <n v="3"/>
    <n v="39"/>
  </r>
  <r>
    <x v="39"/>
    <x v="88"/>
    <x v="2"/>
    <x v="2"/>
    <x v="0"/>
    <x v="44"/>
    <n v="1800"/>
    <x v="88"/>
    <x v="1"/>
    <n v="1"/>
    <n v="19"/>
  </r>
  <r>
    <x v="39"/>
    <x v="88"/>
    <x v="13"/>
    <x v="13"/>
    <x v="0"/>
    <x v="44"/>
    <n v="-1000"/>
    <x v="88"/>
    <x v="1"/>
    <n v="3"/>
    <n v="38"/>
  </r>
  <r>
    <x v="39"/>
    <x v="88"/>
    <x v="14"/>
    <x v="14"/>
    <x v="0"/>
    <x v="44"/>
    <n v="-800"/>
    <x v="88"/>
    <x v="1"/>
    <n v="3"/>
    <n v="39"/>
  </r>
  <r>
    <x v="39"/>
    <x v="88"/>
    <x v="2"/>
    <x v="2"/>
    <x v="0"/>
    <x v="45"/>
    <n v="1800"/>
    <x v="88"/>
    <x v="1"/>
    <n v="1"/>
    <n v="19"/>
  </r>
  <r>
    <x v="39"/>
    <x v="88"/>
    <x v="13"/>
    <x v="13"/>
    <x v="0"/>
    <x v="45"/>
    <n v="-1000"/>
    <x v="88"/>
    <x v="1"/>
    <n v="3"/>
    <n v="38"/>
  </r>
  <r>
    <x v="39"/>
    <x v="88"/>
    <x v="14"/>
    <x v="14"/>
    <x v="0"/>
    <x v="45"/>
    <n v="-800"/>
    <x v="88"/>
    <x v="1"/>
    <n v="3"/>
    <n v="39"/>
  </r>
  <r>
    <x v="40"/>
    <x v="89"/>
    <x v="2"/>
    <x v="2"/>
    <x v="0"/>
    <x v="66"/>
    <n v="-10000"/>
    <x v="89"/>
    <x v="1"/>
    <n v="1"/>
    <n v="19"/>
  </r>
  <r>
    <x v="40"/>
    <x v="89"/>
    <x v="26"/>
    <x v="26"/>
    <x v="1"/>
    <x v="66"/>
    <n v="10000"/>
    <x v="89"/>
    <x v="1"/>
    <n v="4"/>
    <n v="64"/>
  </r>
  <r>
    <x v="41"/>
    <x v="90"/>
    <x v="2"/>
    <x v="2"/>
    <x v="0"/>
    <x v="67"/>
    <n v="-1996"/>
    <x v="90"/>
    <x v="1"/>
    <n v="1"/>
    <n v="19"/>
  </r>
  <r>
    <x v="41"/>
    <x v="90"/>
    <x v="27"/>
    <x v="27"/>
    <x v="2"/>
    <x v="67"/>
    <n v="1996"/>
    <x v="90"/>
    <x v="1"/>
    <n v="4"/>
    <n v="51"/>
  </r>
  <r>
    <x v="42"/>
    <x v="90"/>
    <x v="2"/>
    <x v="2"/>
    <x v="0"/>
    <x v="67"/>
    <n v="-2238"/>
    <x v="90"/>
    <x v="1"/>
    <n v="1"/>
    <n v="19"/>
  </r>
  <r>
    <x v="42"/>
    <x v="90"/>
    <x v="27"/>
    <x v="27"/>
    <x v="3"/>
    <x v="67"/>
    <n v="2238"/>
    <x v="90"/>
    <x v="1"/>
    <n v="4"/>
    <n v="51"/>
  </r>
  <r>
    <x v="43"/>
    <x v="90"/>
    <x v="2"/>
    <x v="2"/>
    <x v="0"/>
    <x v="67"/>
    <n v="-2471"/>
    <x v="90"/>
    <x v="1"/>
    <n v="1"/>
    <n v="19"/>
  </r>
  <r>
    <x v="43"/>
    <x v="90"/>
    <x v="27"/>
    <x v="27"/>
    <x v="4"/>
    <x v="67"/>
    <n v="2471"/>
    <x v="90"/>
    <x v="1"/>
    <n v="4"/>
    <n v="51"/>
  </r>
  <r>
    <x v="44"/>
    <x v="90"/>
    <x v="2"/>
    <x v="2"/>
    <x v="0"/>
    <x v="67"/>
    <n v="-4571"/>
    <x v="90"/>
    <x v="1"/>
    <n v="1"/>
    <n v="19"/>
  </r>
  <r>
    <x v="44"/>
    <x v="90"/>
    <x v="27"/>
    <x v="27"/>
    <x v="5"/>
    <x v="67"/>
    <n v="4571"/>
    <x v="90"/>
    <x v="1"/>
    <n v="4"/>
    <n v="51"/>
  </r>
  <r>
    <x v="45"/>
    <x v="90"/>
    <x v="2"/>
    <x v="2"/>
    <x v="0"/>
    <x v="68"/>
    <n v="-15773"/>
    <x v="90"/>
    <x v="1"/>
    <n v="1"/>
    <n v="19"/>
  </r>
  <r>
    <x v="45"/>
    <x v="90"/>
    <x v="28"/>
    <x v="28"/>
    <x v="1"/>
    <x v="68"/>
    <n v="15773"/>
    <x v="90"/>
    <x v="1"/>
    <n v="4"/>
    <n v="51"/>
  </r>
  <r>
    <x v="46"/>
    <x v="90"/>
    <x v="2"/>
    <x v="2"/>
    <x v="0"/>
    <x v="68"/>
    <n v="-200"/>
    <x v="90"/>
    <x v="1"/>
    <n v="1"/>
    <n v="19"/>
  </r>
  <r>
    <x v="46"/>
    <x v="90"/>
    <x v="28"/>
    <x v="28"/>
    <x v="3"/>
    <x v="68"/>
    <n v="200"/>
    <x v="90"/>
    <x v="1"/>
    <n v="4"/>
    <n v="51"/>
  </r>
  <r>
    <x v="47"/>
    <x v="90"/>
    <x v="2"/>
    <x v="2"/>
    <x v="0"/>
    <x v="68"/>
    <n v="-2062"/>
    <x v="90"/>
    <x v="1"/>
    <n v="1"/>
    <n v="19"/>
  </r>
  <r>
    <x v="47"/>
    <x v="90"/>
    <x v="28"/>
    <x v="28"/>
    <x v="5"/>
    <x v="68"/>
    <n v="2062"/>
    <x v="90"/>
    <x v="1"/>
    <n v="4"/>
    <n v="51"/>
  </r>
  <r>
    <x v="48"/>
    <x v="90"/>
    <x v="2"/>
    <x v="2"/>
    <x v="0"/>
    <x v="69"/>
    <n v="-15000"/>
    <x v="90"/>
    <x v="1"/>
    <n v="1"/>
    <n v="19"/>
  </r>
  <r>
    <x v="48"/>
    <x v="90"/>
    <x v="29"/>
    <x v="29"/>
    <x v="1"/>
    <x v="69"/>
    <n v="15000"/>
    <x v="90"/>
    <x v="1"/>
    <n v="4"/>
    <n v="51"/>
  </r>
  <r>
    <x v="49"/>
    <x v="90"/>
    <x v="2"/>
    <x v="2"/>
    <x v="0"/>
    <x v="70"/>
    <n v="-5072"/>
    <x v="90"/>
    <x v="1"/>
    <n v="1"/>
    <n v="19"/>
  </r>
  <r>
    <x v="49"/>
    <x v="90"/>
    <x v="30"/>
    <x v="30"/>
    <x v="1"/>
    <x v="70"/>
    <n v="5072"/>
    <x v="90"/>
    <x v="1"/>
    <n v="4"/>
    <n v="51"/>
  </r>
  <r>
    <x v="50"/>
    <x v="90"/>
    <x v="2"/>
    <x v="2"/>
    <x v="0"/>
    <x v="71"/>
    <n v="-10000"/>
    <x v="90"/>
    <x v="1"/>
    <n v="1"/>
    <n v="19"/>
  </r>
  <r>
    <x v="50"/>
    <x v="90"/>
    <x v="31"/>
    <x v="31"/>
    <x v="1"/>
    <x v="71"/>
    <n v="10000"/>
    <x v="90"/>
    <x v="1"/>
    <n v="4"/>
    <n v="51"/>
  </r>
  <r>
    <x v="51"/>
    <x v="90"/>
    <x v="0"/>
    <x v="0"/>
    <x v="0"/>
    <x v="72"/>
    <n v="-4000"/>
    <x v="90"/>
    <x v="1"/>
    <n v="1"/>
    <n v="17"/>
  </r>
  <r>
    <x v="51"/>
    <x v="90"/>
    <x v="32"/>
    <x v="32"/>
    <x v="1"/>
    <x v="72"/>
    <n v="4000"/>
    <x v="90"/>
    <x v="1"/>
    <n v="4"/>
    <n v="63"/>
  </r>
  <r>
    <x v="52"/>
    <x v="91"/>
    <x v="4"/>
    <x v="4"/>
    <x v="0"/>
    <x v="73"/>
    <n v="1500"/>
    <x v="91"/>
    <x v="1"/>
    <n v="1"/>
    <n v="19"/>
  </r>
  <r>
    <x v="52"/>
    <x v="91"/>
    <x v="33"/>
    <x v="33"/>
    <x v="0"/>
    <x v="73"/>
    <n v="-1500"/>
    <x v="91"/>
    <x v="1"/>
    <n v="8"/>
    <n v="83"/>
  </r>
  <r>
    <x v="53"/>
    <x v="91"/>
    <x v="34"/>
    <x v="6"/>
    <x v="0"/>
    <x v="74"/>
    <n v="9329"/>
    <x v="91"/>
    <x v="1"/>
    <n v="8"/>
    <n v="89"/>
  </r>
  <r>
    <x v="53"/>
    <x v="91"/>
    <x v="6"/>
    <x v="6"/>
    <x v="0"/>
    <x v="74"/>
    <n v="-9329"/>
    <x v="91"/>
    <x v="1"/>
    <n v="2"/>
    <n v="20"/>
  </r>
  <r>
    <x v="0"/>
    <x v="92"/>
    <x v="15"/>
    <x v="15"/>
    <x v="0"/>
    <x v="85"/>
    <n v="-2000"/>
    <x v="92"/>
    <x v="2"/>
    <n v="3"/>
    <n v="33"/>
  </r>
  <r>
    <x v="0"/>
    <x v="92"/>
    <x v="13"/>
    <x v="13"/>
    <x v="0"/>
    <x v="86"/>
    <n v="-80000"/>
    <x v="92"/>
    <x v="2"/>
    <n v="3"/>
    <n v="38"/>
  </r>
  <r>
    <x v="0"/>
    <x v="92"/>
    <x v="22"/>
    <x v="22"/>
    <x v="0"/>
    <x v="87"/>
    <n v="-3000"/>
    <x v="92"/>
    <x v="2"/>
    <n v="3"/>
    <n v="38"/>
  </r>
  <r>
    <x v="0"/>
    <x v="92"/>
    <x v="9"/>
    <x v="9"/>
    <x v="0"/>
    <x v="88"/>
    <n v="-6000"/>
    <x v="92"/>
    <x v="2"/>
    <n v="3"/>
    <n v="38"/>
  </r>
  <r>
    <x v="0"/>
    <x v="92"/>
    <x v="18"/>
    <x v="18"/>
    <x v="0"/>
    <x v="89"/>
    <n v="-4500"/>
    <x v="92"/>
    <x v="2"/>
    <n v="3"/>
    <n v="38"/>
  </r>
  <r>
    <x v="0"/>
    <x v="92"/>
    <x v="14"/>
    <x v="14"/>
    <x v="0"/>
    <x v="90"/>
    <n v="-65000"/>
    <x v="92"/>
    <x v="2"/>
    <n v="3"/>
    <n v="39"/>
  </r>
  <r>
    <x v="0"/>
    <x v="92"/>
    <x v="20"/>
    <x v="20"/>
    <x v="0"/>
    <x v="91"/>
    <n v="-3000"/>
    <x v="92"/>
    <x v="2"/>
    <n v="3"/>
    <n v="39"/>
  </r>
  <r>
    <x v="0"/>
    <x v="92"/>
    <x v="33"/>
    <x v="33"/>
    <x v="0"/>
    <x v="92"/>
    <n v="-1400"/>
    <x v="92"/>
    <x v="2"/>
    <n v="8"/>
    <n v="83"/>
  </r>
  <r>
    <x v="0"/>
    <x v="92"/>
    <x v="17"/>
    <x v="17"/>
    <x v="0"/>
    <x v="93"/>
    <n v="75000"/>
    <x v="92"/>
    <x v="2"/>
    <n v="4"/>
    <n v="51"/>
  </r>
  <r>
    <x v="0"/>
    <x v="92"/>
    <x v="27"/>
    <x v="27"/>
    <x v="0"/>
    <x v="94"/>
    <n v="12000"/>
    <x v="92"/>
    <x v="2"/>
    <n v="4"/>
    <n v="51"/>
  </r>
  <r>
    <x v="0"/>
    <x v="92"/>
    <x v="28"/>
    <x v="28"/>
    <x v="0"/>
    <x v="95"/>
    <n v="17000"/>
    <x v="92"/>
    <x v="2"/>
    <n v="4"/>
    <n v="51"/>
  </r>
  <r>
    <x v="0"/>
    <x v="92"/>
    <x v="29"/>
    <x v="29"/>
    <x v="0"/>
    <x v="96"/>
    <n v="15000"/>
    <x v="92"/>
    <x v="2"/>
    <n v="4"/>
    <n v="51"/>
  </r>
  <r>
    <x v="0"/>
    <x v="92"/>
    <x v="30"/>
    <x v="30"/>
    <x v="0"/>
    <x v="97"/>
    <n v="5000"/>
    <x v="92"/>
    <x v="2"/>
    <n v="4"/>
    <n v="51"/>
  </r>
  <r>
    <x v="0"/>
    <x v="92"/>
    <x v="31"/>
    <x v="31"/>
    <x v="0"/>
    <x v="71"/>
    <n v="14000"/>
    <x v="92"/>
    <x v="2"/>
    <n v="4"/>
    <n v="51"/>
  </r>
  <r>
    <x v="0"/>
    <x v="92"/>
    <x v="24"/>
    <x v="24"/>
    <x v="0"/>
    <x v="98"/>
    <n v="1000"/>
    <x v="92"/>
    <x v="2"/>
    <n v="4"/>
    <n v="61"/>
  </r>
  <r>
    <x v="0"/>
    <x v="92"/>
    <x v="19"/>
    <x v="19"/>
    <x v="0"/>
    <x v="99"/>
    <n v="1000"/>
    <x v="92"/>
    <x v="2"/>
    <n v="4"/>
    <n v="62"/>
  </r>
  <r>
    <x v="0"/>
    <x v="92"/>
    <x v="32"/>
    <x v="32"/>
    <x v="0"/>
    <x v="100"/>
    <n v="5000"/>
    <x v="92"/>
    <x v="2"/>
    <n v="4"/>
    <n v="63"/>
  </r>
  <r>
    <x v="0"/>
    <x v="92"/>
    <x v="26"/>
    <x v="26"/>
    <x v="0"/>
    <x v="101"/>
    <n v="9000"/>
    <x v="92"/>
    <x v="2"/>
    <n v="4"/>
    <n v="64"/>
  </r>
  <r>
    <x v="0"/>
    <x v="92"/>
    <x v="16"/>
    <x v="16"/>
    <x v="0"/>
    <x v="102"/>
    <n v="3000"/>
    <x v="92"/>
    <x v="2"/>
    <n v="4"/>
    <n v="64"/>
  </r>
  <r>
    <x v="0"/>
    <x v="92"/>
    <x v="25"/>
    <x v="25"/>
    <x v="0"/>
    <x v="103"/>
    <n v="1000"/>
    <x v="92"/>
    <x v="2"/>
    <n v="4"/>
    <n v="64"/>
  </r>
  <r>
    <x v="0"/>
    <x v="92"/>
    <x v="21"/>
    <x v="21"/>
    <x v="0"/>
    <x v="104"/>
    <n v="1000"/>
    <x v="92"/>
    <x v="2"/>
    <n v="4"/>
    <n v="65"/>
  </r>
  <r>
    <x v="0"/>
    <x v="92"/>
    <x v="8"/>
    <x v="8"/>
    <x v="0"/>
    <x v="105"/>
    <n v="900"/>
    <x v="92"/>
    <x v="2"/>
    <n v="4"/>
    <n v="65"/>
  </r>
  <r>
    <x v="0"/>
    <x v="92"/>
    <x v="11"/>
    <x v="11"/>
    <x v="0"/>
    <x v="106"/>
    <n v="500"/>
    <x v="92"/>
    <x v="2"/>
    <n v="4"/>
    <n v="69"/>
  </r>
  <r>
    <x v="0"/>
    <x v="92"/>
    <x v="10"/>
    <x v="10"/>
    <x v="0"/>
    <x v="3"/>
    <n v="3000"/>
    <x v="92"/>
    <x v="2"/>
    <n v="4"/>
    <n v="69"/>
  </r>
  <r>
    <x v="0"/>
    <x v="92"/>
    <x v="23"/>
    <x v="23"/>
    <x v="0"/>
    <x v="107"/>
    <n v="500"/>
    <x v="92"/>
    <x v="2"/>
    <n v="4"/>
    <n v="69"/>
  </r>
  <r>
    <x v="0"/>
    <x v="92"/>
    <x v="12"/>
    <x v="12"/>
    <x v="0"/>
    <x v="108"/>
    <n v="1000"/>
    <x v="92"/>
    <x v="2"/>
    <n v="4"/>
    <n v="76"/>
  </r>
  <r>
    <x v="54"/>
    <x v="93"/>
    <x v="35"/>
    <x v="34"/>
    <x v="6"/>
    <x v="109"/>
    <m/>
    <x v="93"/>
    <x v="3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63">
  <r>
    <n v="0"/>
    <x v="0"/>
    <x v="0"/>
    <x v="0"/>
    <s v=" "/>
    <s v="IB 2015"/>
    <n v="4000"/>
    <d v="2015-01-01T00:00:00"/>
    <x v="0"/>
    <x v="0"/>
    <n v="17"/>
    <x v="0"/>
  </r>
  <r>
    <n v="0"/>
    <x v="0"/>
    <x v="1"/>
    <x v="1"/>
    <s v=" "/>
    <s v="IB 2015"/>
    <n v="1000"/>
    <d v="2015-01-01T00:00:00"/>
    <x v="0"/>
    <x v="0"/>
    <n v="19"/>
    <x v="0"/>
  </r>
  <r>
    <n v="0"/>
    <x v="0"/>
    <x v="2"/>
    <x v="2"/>
    <s v=" "/>
    <s v="IB 2015"/>
    <n v="5000"/>
    <d v="2015-01-01T00:00:00"/>
    <x v="0"/>
    <x v="0"/>
    <n v="19"/>
    <x v="0"/>
  </r>
  <r>
    <n v="0"/>
    <x v="0"/>
    <x v="3"/>
    <x v="3"/>
    <s v=" "/>
    <s v="IB 2015"/>
    <n v="100000"/>
    <d v="2015-01-01T00:00:00"/>
    <x v="0"/>
    <x v="0"/>
    <n v="19"/>
    <x v="0"/>
  </r>
  <r>
    <n v="0"/>
    <x v="0"/>
    <x v="4"/>
    <x v="4"/>
    <s v=" "/>
    <s v="IB 2015"/>
    <n v="160000"/>
    <d v="2015-01-01T00:00:00"/>
    <x v="0"/>
    <x v="0"/>
    <n v="19"/>
    <x v="0"/>
  </r>
  <r>
    <n v="0"/>
    <x v="0"/>
    <x v="5"/>
    <x v="5"/>
    <s v=" "/>
    <s v="IB 2015"/>
    <n v="-90000"/>
    <d v="2015-01-01T00:00:00"/>
    <x v="0"/>
    <x v="1"/>
    <n v="20"/>
    <x v="1"/>
  </r>
  <r>
    <n v="0"/>
    <x v="0"/>
    <x v="6"/>
    <x v="6"/>
    <s v=" "/>
    <s v="IB 2015"/>
    <n v="-30000"/>
    <d v="2015-01-01T00:00:00"/>
    <x v="0"/>
    <x v="1"/>
    <n v="20"/>
    <x v="1"/>
  </r>
  <r>
    <n v="0"/>
    <x v="0"/>
    <x v="7"/>
    <x v="7"/>
    <s v=" "/>
    <s v="IB 2015"/>
    <n v="-150000"/>
    <d v="2015-01-01T00:00:00"/>
    <x v="0"/>
    <x v="1"/>
    <n v="21"/>
    <x v="1"/>
  </r>
  <r>
    <n v="1"/>
    <x v="1"/>
    <x v="2"/>
    <x v="2"/>
    <s v=" "/>
    <s v="Årspris företagspaket"/>
    <n v="-900"/>
    <d v="2015-01-07T00:00:00"/>
    <x v="0"/>
    <x v="0"/>
    <n v="19"/>
    <x v="0"/>
  </r>
  <r>
    <n v="1"/>
    <x v="1"/>
    <x v="8"/>
    <x v="8"/>
    <n v="100"/>
    <s v="Årspris företagspaket"/>
    <n v="900"/>
    <d v="2015-01-07T00:00:00"/>
    <x v="0"/>
    <x v="2"/>
    <n v="65"/>
    <x v="2"/>
  </r>
  <r>
    <n v="2"/>
    <x v="2"/>
    <x v="9"/>
    <x v="9"/>
    <s v=" "/>
    <s v="Köavgift"/>
    <n v="-300"/>
    <d v="2015-01-08T00:00:00"/>
    <x v="0"/>
    <x v="3"/>
    <n v="38"/>
    <x v="3"/>
  </r>
  <r>
    <n v="2"/>
    <x v="2"/>
    <x v="2"/>
    <x v="2"/>
    <s v=" "/>
    <s v="Köavgift"/>
    <n v="300"/>
    <d v="2015-01-08T00:00:00"/>
    <x v="0"/>
    <x v="0"/>
    <n v="19"/>
    <x v="0"/>
  </r>
  <r>
    <n v="3"/>
    <x v="3"/>
    <x v="2"/>
    <x v="2"/>
    <s v=" "/>
    <s v="Medlemsavgift"/>
    <n v="-3000"/>
    <d v="2015-01-26T00:00:00"/>
    <x v="0"/>
    <x v="0"/>
    <n v="19"/>
    <x v="0"/>
  </r>
  <r>
    <n v="3"/>
    <x v="3"/>
    <x v="10"/>
    <x v="10"/>
    <n v="100"/>
    <s v="Medlemsavgift"/>
    <n v="3000"/>
    <d v="2015-01-26T00:00:00"/>
    <x v="0"/>
    <x v="2"/>
    <n v="69"/>
    <x v="2"/>
  </r>
  <r>
    <n v="4"/>
    <x v="4"/>
    <x v="9"/>
    <x v="9"/>
    <s v=" "/>
    <s v="Köavgift"/>
    <n v="-300"/>
    <d v="2015-02-03T00:00:00"/>
    <x v="0"/>
    <x v="3"/>
    <n v="38"/>
    <x v="3"/>
  </r>
  <r>
    <n v="4"/>
    <x v="4"/>
    <x v="2"/>
    <x v="2"/>
    <s v=" "/>
    <s v="Köavgift"/>
    <n v="300"/>
    <d v="2015-02-03T00:00:00"/>
    <x v="0"/>
    <x v="0"/>
    <n v="19"/>
    <x v="0"/>
  </r>
  <r>
    <n v="5"/>
    <x v="5"/>
    <x v="9"/>
    <x v="9"/>
    <s v=" "/>
    <s v="Köavgift"/>
    <n v="-300"/>
    <d v="2015-02-04T00:00:00"/>
    <x v="0"/>
    <x v="3"/>
    <n v="38"/>
    <x v="3"/>
  </r>
  <r>
    <n v="5"/>
    <x v="5"/>
    <x v="2"/>
    <x v="2"/>
    <s v=" "/>
    <s v="Köavgift"/>
    <n v="300"/>
    <d v="2015-02-04T00:00:00"/>
    <x v="0"/>
    <x v="0"/>
    <n v="19"/>
    <x v="0"/>
  </r>
  <r>
    <n v="6"/>
    <x v="6"/>
    <x v="2"/>
    <x v="2"/>
    <s v=" "/>
    <s v="Koloniträdgårdar"/>
    <n v="-500"/>
    <d v="2015-02-08T00:00:00"/>
    <x v="0"/>
    <x v="0"/>
    <n v="19"/>
    <x v="0"/>
  </r>
  <r>
    <n v="6"/>
    <x v="6"/>
    <x v="11"/>
    <x v="11"/>
    <n v="100"/>
    <s v="Koloniträdgårdar"/>
    <n v="500"/>
    <d v="2015-02-08T00:00:00"/>
    <x v="0"/>
    <x v="2"/>
    <n v="69"/>
    <x v="2"/>
  </r>
  <r>
    <n v="7"/>
    <x v="7"/>
    <x v="9"/>
    <x v="9"/>
    <s v=" "/>
    <s v="Köavgift"/>
    <n v="-300"/>
    <d v="2015-02-10T00:00:00"/>
    <x v="0"/>
    <x v="3"/>
    <n v="38"/>
    <x v="3"/>
  </r>
  <r>
    <n v="7"/>
    <x v="7"/>
    <x v="2"/>
    <x v="2"/>
    <s v=" "/>
    <s v="Köavgift"/>
    <n v="300"/>
    <d v="2015-02-10T00:00:00"/>
    <x v="0"/>
    <x v="0"/>
    <n v="19"/>
    <x v="0"/>
  </r>
  <r>
    <n v="7"/>
    <x v="7"/>
    <x v="9"/>
    <x v="9"/>
    <s v=" "/>
    <s v="Köavgift"/>
    <n v="-300"/>
    <d v="2015-02-10T00:00:00"/>
    <x v="0"/>
    <x v="3"/>
    <n v="38"/>
    <x v="3"/>
  </r>
  <r>
    <n v="7"/>
    <x v="7"/>
    <x v="2"/>
    <x v="2"/>
    <s v=" "/>
    <s v="Köavgift"/>
    <n v="300"/>
    <d v="2015-02-10T00:00:00"/>
    <x v="0"/>
    <x v="0"/>
    <n v="19"/>
    <x v="0"/>
  </r>
  <r>
    <n v="8"/>
    <x v="8"/>
    <x v="2"/>
    <x v="2"/>
    <s v=" "/>
    <s v="Odlarskola"/>
    <n v="-1000"/>
    <d v="2015-02-11T00:00:00"/>
    <x v="0"/>
    <x v="0"/>
    <n v="19"/>
    <x v="0"/>
  </r>
  <r>
    <n v="8"/>
    <x v="8"/>
    <x v="12"/>
    <x v="12"/>
    <n v="100"/>
    <s v="Odlarskola"/>
    <n v="1000"/>
    <d v="2015-02-11T00:00:00"/>
    <x v="0"/>
    <x v="2"/>
    <n v="76"/>
    <x v="2"/>
  </r>
  <r>
    <n v="9"/>
    <x v="9"/>
    <x v="2"/>
    <x v="2"/>
    <s v=" "/>
    <s v="Stuga 101 medlemsavg och arrende"/>
    <n v="1600"/>
    <d v="2015-02-16T00:00:00"/>
    <x v="0"/>
    <x v="0"/>
    <n v="19"/>
    <x v="0"/>
  </r>
  <r>
    <n v="9"/>
    <x v="9"/>
    <x v="13"/>
    <x v="13"/>
    <s v=" "/>
    <s v="Stuga 101 medlemsavg och arrende"/>
    <n v="-800"/>
    <d v="2015-02-16T00:00:00"/>
    <x v="0"/>
    <x v="3"/>
    <n v="38"/>
    <x v="3"/>
  </r>
  <r>
    <n v="9"/>
    <x v="9"/>
    <x v="14"/>
    <x v="14"/>
    <s v=" "/>
    <s v="Stuga 101 medlemsavg och arrende"/>
    <n v="-800"/>
    <d v="2015-02-16T00:00:00"/>
    <x v="0"/>
    <x v="3"/>
    <n v="39"/>
    <x v="3"/>
  </r>
  <r>
    <n v="9"/>
    <x v="9"/>
    <x v="2"/>
    <x v="2"/>
    <s v=" "/>
    <s v="Stuga 102 medlemsavg och arrende"/>
    <n v="1600"/>
    <d v="2015-02-16T00:00:00"/>
    <x v="0"/>
    <x v="0"/>
    <n v="19"/>
    <x v="0"/>
  </r>
  <r>
    <n v="9"/>
    <x v="9"/>
    <x v="13"/>
    <x v="13"/>
    <s v=" "/>
    <s v="Stuga 102 medlemsavg och arrende"/>
    <n v="-800"/>
    <d v="2015-02-16T00:00:00"/>
    <x v="0"/>
    <x v="3"/>
    <n v="38"/>
    <x v="3"/>
  </r>
  <r>
    <n v="9"/>
    <x v="9"/>
    <x v="14"/>
    <x v="14"/>
    <s v=" "/>
    <s v="Stuga 102 medlemsavg och arrende"/>
    <n v="-800"/>
    <d v="2015-02-16T00:00:00"/>
    <x v="0"/>
    <x v="3"/>
    <n v="39"/>
    <x v="3"/>
  </r>
  <r>
    <n v="9"/>
    <x v="9"/>
    <x v="2"/>
    <x v="2"/>
    <s v=" "/>
    <s v="Stuga 122 medlemsavg och arrende"/>
    <n v="1600"/>
    <d v="2015-02-16T00:00:00"/>
    <x v="0"/>
    <x v="0"/>
    <n v="19"/>
    <x v="0"/>
  </r>
  <r>
    <n v="9"/>
    <x v="9"/>
    <x v="13"/>
    <x v="13"/>
    <s v=" "/>
    <s v="Stuga 122 medlemsavg och arrende"/>
    <n v="-800"/>
    <d v="2015-02-16T00:00:00"/>
    <x v="0"/>
    <x v="3"/>
    <n v="38"/>
    <x v="3"/>
  </r>
  <r>
    <n v="9"/>
    <x v="9"/>
    <x v="14"/>
    <x v="14"/>
    <s v=" "/>
    <s v="Stuga 122 medlemsavg och arrende"/>
    <n v="-800"/>
    <d v="2015-02-16T00:00:00"/>
    <x v="0"/>
    <x v="3"/>
    <n v="39"/>
    <x v="3"/>
  </r>
  <r>
    <n v="9"/>
    <x v="9"/>
    <x v="2"/>
    <x v="2"/>
    <s v=" "/>
    <s v="Stuga 123 medlemsavg och arrende"/>
    <n v="1600"/>
    <d v="2015-02-16T00:00:00"/>
    <x v="0"/>
    <x v="0"/>
    <n v="19"/>
    <x v="0"/>
  </r>
  <r>
    <n v="9"/>
    <x v="9"/>
    <x v="13"/>
    <x v="13"/>
    <s v=" "/>
    <s v="Stuga 123 medlemsavg och arrende"/>
    <n v="-800"/>
    <d v="2015-02-16T00:00:00"/>
    <x v="0"/>
    <x v="3"/>
    <n v="38"/>
    <x v="3"/>
  </r>
  <r>
    <n v="9"/>
    <x v="9"/>
    <x v="14"/>
    <x v="14"/>
    <s v=" "/>
    <s v="Stuga 123 medlemsavg och arrende"/>
    <n v="-800"/>
    <d v="2015-02-16T00:00:00"/>
    <x v="0"/>
    <x v="3"/>
    <n v="39"/>
    <x v="3"/>
  </r>
  <r>
    <n v="9"/>
    <x v="10"/>
    <x v="2"/>
    <x v="2"/>
    <s v=" "/>
    <s v="Stuga 103 medlemsavg och arrende"/>
    <n v="1600"/>
    <d v="2015-02-17T00:00:00"/>
    <x v="0"/>
    <x v="0"/>
    <n v="19"/>
    <x v="0"/>
  </r>
  <r>
    <n v="9"/>
    <x v="10"/>
    <x v="13"/>
    <x v="13"/>
    <s v=" "/>
    <s v="Stuga 103 medlemsavg och arrende"/>
    <n v="-800"/>
    <d v="2015-02-17T00:00:00"/>
    <x v="0"/>
    <x v="3"/>
    <n v="38"/>
    <x v="3"/>
  </r>
  <r>
    <n v="9"/>
    <x v="10"/>
    <x v="14"/>
    <x v="14"/>
    <s v=" "/>
    <s v="Stuga 103 medlemsavg och arrende"/>
    <n v="-800"/>
    <d v="2015-02-17T00:00:00"/>
    <x v="0"/>
    <x v="3"/>
    <n v="39"/>
    <x v="3"/>
  </r>
  <r>
    <n v="9"/>
    <x v="10"/>
    <x v="2"/>
    <x v="2"/>
    <s v=" "/>
    <s v="Stuga 104 medlemsavg och arrende"/>
    <n v="1600"/>
    <d v="2015-02-17T00:00:00"/>
    <x v="0"/>
    <x v="0"/>
    <n v="19"/>
    <x v="0"/>
  </r>
  <r>
    <n v="9"/>
    <x v="10"/>
    <x v="13"/>
    <x v="13"/>
    <s v=" "/>
    <s v="Stuga 104 medlemsavg och arrende"/>
    <n v="-800"/>
    <d v="2015-02-17T00:00:00"/>
    <x v="0"/>
    <x v="3"/>
    <n v="38"/>
    <x v="3"/>
  </r>
  <r>
    <n v="9"/>
    <x v="10"/>
    <x v="14"/>
    <x v="14"/>
    <s v=" "/>
    <s v="Stuga 104 medlemsavg och arrende"/>
    <n v="-800"/>
    <d v="2015-02-17T00:00:00"/>
    <x v="0"/>
    <x v="3"/>
    <n v="39"/>
    <x v="3"/>
  </r>
  <r>
    <n v="9"/>
    <x v="10"/>
    <x v="2"/>
    <x v="2"/>
    <s v=" "/>
    <s v="Stuga 105 medlemsavg och arrende"/>
    <n v="1600"/>
    <d v="2015-02-17T00:00:00"/>
    <x v="0"/>
    <x v="0"/>
    <n v="19"/>
    <x v="0"/>
  </r>
  <r>
    <n v="9"/>
    <x v="10"/>
    <x v="13"/>
    <x v="13"/>
    <s v=" "/>
    <s v="Stuga 105 medlemsavg och arrende"/>
    <n v="-800"/>
    <d v="2015-02-17T00:00:00"/>
    <x v="0"/>
    <x v="3"/>
    <n v="38"/>
    <x v="3"/>
  </r>
  <r>
    <n v="9"/>
    <x v="10"/>
    <x v="14"/>
    <x v="14"/>
    <s v=" "/>
    <s v="Stuga 105 medlemsavg och arrende"/>
    <n v="-800"/>
    <d v="2015-02-17T00:00:00"/>
    <x v="0"/>
    <x v="3"/>
    <n v="39"/>
    <x v="3"/>
  </r>
  <r>
    <n v="9"/>
    <x v="10"/>
    <x v="2"/>
    <x v="2"/>
    <s v=" "/>
    <s v="Stuga 106 medlemsavg och arrende"/>
    <n v="1600"/>
    <d v="2015-02-17T00:00:00"/>
    <x v="0"/>
    <x v="0"/>
    <n v="19"/>
    <x v="0"/>
  </r>
  <r>
    <n v="9"/>
    <x v="10"/>
    <x v="13"/>
    <x v="13"/>
    <s v=" "/>
    <s v="Stuga 106 medlemsavg och arrende"/>
    <n v="-800"/>
    <d v="2015-02-17T00:00:00"/>
    <x v="0"/>
    <x v="3"/>
    <n v="38"/>
    <x v="3"/>
  </r>
  <r>
    <n v="9"/>
    <x v="10"/>
    <x v="14"/>
    <x v="14"/>
    <s v=" "/>
    <s v="Stuga 106 medlemsavg och arrende"/>
    <n v="-800"/>
    <d v="2015-02-17T00:00:00"/>
    <x v="0"/>
    <x v="3"/>
    <n v="39"/>
    <x v="3"/>
  </r>
  <r>
    <n v="9"/>
    <x v="10"/>
    <x v="2"/>
    <x v="2"/>
    <s v=" "/>
    <s v="Stuga 124 medlemsavg och arrende"/>
    <n v="1600"/>
    <d v="2015-02-17T00:00:00"/>
    <x v="0"/>
    <x v="0"/>
    <n v="19"/>
    <x v="0"/>
  </r>
  <r>
    <n v="9"/>
    <x v="10"/>
    <x v="13"/>
    <x v="13"/>
    <s v=" "/>
    <s v="Stuga 124 medlemsavg och arrende"/>
    <n v="-800"/>
    <d v="2015-02-17T00:00:00"/>
    <x v="0"/>
    <x v="3"/>
    <n v="38"/>
    <x v="3"/>
  </r>
  <r>
    <n v="9"/>
    <x v="10"/>
    <x v="14"/>
    <x v="14"/>
    <s v=" "/>
    <s v="Stuga 124 medlemsavg och arrende"/>
    <n v="-800"/>
    <d v="2015-02-17T00:00:00"/>
    <x v="0"/>
    <x v="3"/>
    <n v="39"/>
    <x v="3"/>
  </r>
  <r>
    <n v="9"/>
    <x v="10"/>
    <x v="2"/>
    <x v="2"/>
    <s v=" "/>
    <s v="Stuga 125 medlemsavg och arrende"/>
    <n v="1600"/>
    <d v="2015-02-17T00:00:00"/>
    <x v="0"/>
    <x v="0"/>
    <n v="19"/>
    <x v="0"/>
  </r>
  <r>
    <n v="9"/>
    <x v="10"/>
    <x v="13"/>
    <x v="13"/>
    <s v=" "/>
    <s v="Stuga 125 medlemsavg och arrende"/>
    <n v="-800"/>
    <d v="2015-02-17T00:00:00"/>
    <x v="0"/>
    <x v="3"/>
    <n v="38"/>
    <x v="3"/>
  </r>
  <r>
    <n v="9"/>
    <x v="10"/>
    <x v="14"/>
    <x v="14"/>
    <s v=" "/>
    <s v="Stuga 125 medlemsavg och arrende"/>
    <n v="-800"/>
    <d v="2015-02-17T00:00:00"/>
    <x v="0"/>
    <x v="3"/>
    <n v="39"/>
    <x v="3"/>
  </r>
  <r>
    <n v="9"/>
    <x v="10"/>
    <x v="2"/>
    <x v="2"/>
    <s v=" "/>
    <s v="Stuga 126 medlemsavg och arrende"/>
    <n v="1600"/>
    <d v="2015-02-17T00:00:00"/>
    <x v="0"/>
    <x v="0"/>
    <n v="19"/>
    <x v="0"/>
  </r>
  <r>
    <n v="9"/>
    <x v="10"/>
    <x v="13"/>
    <x v="13"/>
    <s v=" "/>
    <s v="Stuga 126 medlemsavg och arrende"/>
    <n v="-800"/>
    <d v="2015-02-17T00:00:00"/>
    <x v="0"/>
    <x v="3"/>
    <n v="38"/>
    <x v="3"/>
  </r>
  <r>
    <n v="9"/>
    <x v="10"/>
    <x v="14"/>
    <x v="14"/>
    <s v=" "/>
    <s v="Stuga 126 medlemsavg och arrende"/>
    <n v="-800"/>
    <d v="2015-02-17T00:00:00"/>
    <x v="0"/>
    <x v="3"/>
    <n v="39"/>
    <x v="3"/>
  </r>
  <r>
    <n v="9"/>
    <x v="10"/>
    <x v="2"/>
    <x v="2"/>
    <s v=" "/>
    <s v="Stuga 127 medlemsavg och arrende"/>
    <n v="1600"/>
    <d v="2015-02-17T00:00:00"/>
    <x v="0"/>
    <x v="0"/>
    <n v="19"/>
    <x v="0"/>
  </r>
  <r>
    <n v="9"/>
    <x v="10"/>
    <x v="13"/>
    <x v="13"/>
    <s v=" "/>
    <s v="Stuga 127 medlemsavg och arrende"/>
    <n v="-800"/>
    <d v="2015-02-17T00:00:00"/>
    <x v="0"/>
    <x v="3"/>
    <n v="38"/>
    <x v="3"/>
  </r>
  <r>
    <n v="9"/>
    <x v="10"/>
    <x v="14"/>
    <x v="14"/>
    <s v=" "/>
    <s v="Stuga 127 medlemsavg och arrende"/>
    <n v="-800"/>
    <d v="2015-02-17T00:00:00"/>
    <x v="0"/>
    <x v="3"/>
    <n v="39"/>
    <x v="3"/>
  </r>
  <r>
    <n v="9"/>
    <x v="11"/>
    <x v="2"/>
    <x v="2"/>
    <s v=" "/>
    <s v="Stuga 107 medlemsavg och arrende"/>
    <n v="1600"/>
    <d v="2015-02-19T00:00:00"/>
    <x v="0"/>
    <x v="0"/>
    <n v="19"/>
    <x v="0"/>
  </r>
  <r>
    <n v="9"/>
    <x v="11"/>
    <x v="13"/>
    <x v="13"/>
    <s v=" "/>
    <s v="Stuga 107 medlemsavg och arrende"/>
    <n v="-800"/>
    <d v="2015-02-19T00:00:00"/>
    <x v="0"/>
    <x v="3"/>
    <n v="38"/>
    <x v="3"/>
  </r>
  <r>
    <n v="9"/>
    <x v="11"/>
    <x v="14"/>
    <x v="14"/>
    <s v=" "/>
    <s v="Stuga 107 medlemsavg och arrende"/>
    <n v="-800"/>
    <d v="2015-02-19T00:00:00"/>
    <x v="0"/>
    <x v="3"/>
    <n v="39"/>
    <x v="3"/>
  </r>
  <r>
    <n v="9"/>
    <x v="11"/>
    <x v="2"/>
    <x v="2"/>
    <s v=" "/>
    <s v="Stuga 108 medlemsavg och arrende"/>
    <n v="1600"/>
    <d v="2015-02-19T00:00:00"/>
    <x v="0"/>
    <x v="0"/>
    <n v="19"/>
    <x v="0"/>
  </r>
  <r>
    <n v="9"/>
    <x v="11"/>
    <x v="13"/>
    <x v="13"/>
    <s v=" "/>
    <s v="Stuga 108 medlemsavg och arrende"/>
    <n v="-800"/>
    <d v="2015-02-19T00:00:00"/>
    <x v="0"/>
    <x v="3"/>
    <n v="38"/>
    <x v="3"/>
  </r>
  <r>
    <n v="9"/>
    <x v="11"/>
    <x v="14"/>
    <x v="14"/>
    <s v=" "/>
    <s v="Stuga 108 medlemsavg och arrende"/>
    <n v="-800"/>
    <d v="2015-02-19T00:00:00"/>
    <x v="0"/>
    <x v="3"/>
    <n v="39"/>
    <x v="3"/>
  </r>
  <r>
    <n v="9"/>
    <x v="11"/>
    <x v="2"/>
    <x v="2"/>
    <s v=" "/>
    <s v="Stuga 109 medlemsavg och arrende"/>
    <n v="1600"/>
    <d v="2015-02-19T00:00:00"/>
    <x v="0"/>
    <x v="0"/>
    <n v="19"/>
    <x v="0"/>
  </r>
  <r>
    <n v="9"/>
    <x v="11"/>
    <x v="13"/>
    <x v="13"/>
    <s v=" "/>
    <s v="Stuga 109 medlemsavg och arrende"/>
    <n v="-800"/>
    <d v="2015-02-19T00:00:00"/>
    <x v="0"/>
    <x v="3"/>
    <n v="38"/>
    <x v="3"/>
  </r>
  <r>
    <n v="9"/>
    <x v="11"/>
    <x v="14"/>
    <x v="14"/>
    <s v=" "/>
    <s v="Stuga 109 medlemsavg och arrende"/>
    <n v="-800"/>
    <d v="2015-02-19T00:00:00"/>
    <x v="0"/>
    <x v="3"/>
    <n v="39"/>
    <x v="3"/>
  </r>
  <r>
    <n v="9"/>
    <x v="11"/>
    <x v="2"/>
    <x v="2"/>
    <s v=" "/>
    <s v="Stuga 110 medlemsavg och arrende"/>
    <n v="1600"/>
    <d v="2015-02-19T00:00:00"/>
    <x v="0"/>
    <x v="0"/>
    <n v="19"/>
    <x v="0"/>
  </r>
  <r>
    <n v="9"/>
    <x v="11"/>
    <x v="13"/>
    <x v="13"/>
    <s v=" "/>
    <s v="Stuga 110 medlemsavg och arrende"/>
    <n v="-800"/>
    <d v="2015-02-19T00:00:00"/>
    <x v="0"/>
    <x v="3"/>
    <n v="38"/>
    <x v="3"/>
  </r>
  <r>
    <n v="9"/>
    <x v="11"/>
    <x v="14"/>
    <x v="14"/>
    <s v=" "/>
    <s v="Stuga 110 medlemsavg och arrende"/>
    <n v="-800"/>
    <d v="2015-02-19T00:00:00"/>
    <x v="0"/>
    <x v="3"/>
    <n v="39"/>
    <x v="3"/>
  </r>
  <r>
    <n v="9"/>
    <x v="11"/>
    <x v="2"/>
    <x v="2"/>
    <s v=" "/>
    <s v="Stuga 128 medlemsavg och arrende"/>
    <n v="1600"/>
    <d v="2015-02-19T00:00:00"/>
    <x v="0"/>
    <x v="0"/>
    <n v="19"/>
    <x v="0"/>
  </r>
  <r>
    <n v="9"/>
    <x v="11"/>
    <x v="13"/>
    <x v="13"/>
    <s v=" "/>
    <s v="Stuga 128 medlemsavg och arrende"/>
    <n v="-800"/>
    <d v="2015-02-19T00:00:00"/>
    <x v="0"/>
    <x v="3"/>
    <n v="38"/>
    <x v="3"/>
  </r>
  <r>
    <n v="9"/>
    <x v="11"/>
    <x v="14"/>
    <x v="14"/>
    <s v=" "/>
    <s v="Stuga 128 medlemsavg och arrende"/>
    <n v="-800"/>
    <d v="2015-02-19T00:00:00"/>
    <x v="0"/>
    <x v="3"/>
    <n v="39"/>
    <x v="3"/>
  </r>
  <r>
    <n v="9"/>
    <x v="11"/>
    <x v="2"/>
    <x v="2"/>
    <s v=" "/>
    <s v="Stuga 129 medlemsavg och arrende"/>
    <n v="1600"/>
    <d v="2015-02-19T00:00:00"/>
    <x v="0"/>
    <x v="0"/>
    <n v="19"/>
    <x v="0"/>
  </r>
  <r>
    <n v="9"/>
    <x v="11"/>
    <x v="13"/>
    <x v="13"/>
    <s v=" "/>
    <s v="Stuga 129 medlemsavg och arrende"/>
    <n v="-800"/>
    <d v="2015-02-19T00:00:00"/>
    <x v="0"/>
    <x v="3"/>
    <n v="38"/>
    <x v="3"/>
  </r>
  <r>
    <n v="9"/>
    <x v="11"/>
    <x v="14"/>
    <x v="14"/>
    <s v=" "/>
    <s v="Stuga 129 medlemsavg och arrende"/>
    <n v="-800"/>
    <d v="2015-02-19T00:00:00"/>
    <x v="0"/>
    <x v="3"/>
    <n v="39"/>
    <x v="3"/>
  </r>
  <r>
    <n v="9"/>
    <x v="11"/>
    <x v="2"/>
    <x v="2"/>
    <s v=" "/>
    <s v="Stuga 130 medlemsavg och arrende"/>
    <n v="1600"/>
    <d v="2015-02-19T00:00:00"/>
    <x v="0"/>
    <x v="0"/>
    <n v="19"/>
    <x v="0"/>
  </r>
  <r>
    <n v="9"/>
    <x v="11"/>
    <x v="13"/>
    <x v="13"/>
    <s v=" "/>
    <s v="Stuga 130 medlemsavg och arrende"/>
    <n v="-800"/>
    <d v="2015-02-19T00:00:00"/>
    <x v="0"/>
    <x v="3"/>
    <n v="38"/>
    <x v="3"/>
  </r>
  <r>
    <n v="9"/>
    <x v="11"/>
    <x v="14"/>
    <x v="14"/>
    <s v=" "/>
    <s v="Stuga 130 medlemsavg och arrende"/>
    <n v="-800"/>
    <d v="2015-02-19T00:00:00"/>
    <x v="0"/>
    <x v="3"/>
    <n v="39"/>
    <x v="3"/>
  </r>
  <r>
    <n v="9"/>
    <x v="11"/>
    <x v="2"/>
    <x v="2"/>
    <s v=" "/>
    <s v="Stuga 131 medlemsavg och arrende"/>
    <n v="1600"/>
    <d v="2015-02-19T00:00:00"/>
    <x v="0"/>
    <x v="0"/>
    <n v="19"/>
    <x v="0"/>
  </r>
  <r>
    <n v="9"/>
    <x v="11"/>
    <x v="13"/>
    <x v="13"/>
    <s v=" "/>
    <s v="Stuga 131 medlemsavg och arrende"/>
    <n v="-800"/>
    <d v="2015-02-19T00:00:00"/>
    <x v="0"/>
    <x v="3"/>
    <n v="38"/>
    <x v="3"/>
  </r>
  <r>
    <n v="9"/>
    <x v="11"/>
    <x v="14"/>
    <x v="14"/>
    <s v=" "/>
    <s v="Stuga 131 medlemsavg och arrende"/>
    <n v="-800"/>
    <d v="2015-02-19T00:00:00"/>
    <x v="0"/>
    <x v="3"/>
    <n v="39"/>
    <x v="3"/>
  </r>
  <r>
    <n v="9"/>
    <x v="12"/>
    <x v="2"/>
    <x v="2"/>
    <s v=" "/>
    <s v="Stuga 111 medlemsavg och arrende"/>
    <n v="1600"/>
    <d v="2015-02-22T00:00:00"/>
    <x v="0"/>
    <x v="0"/>
    <n v="19"/>
    <x v="0"/>
  </r>
  <r>
    <n v="9"/>
    <x v="12"/>
    <x v="13"/>
    <x v="13"/>
    <s v=" "/>
    <s v="Stuga 111 medlemsavg och arrende"/>
    <n v="-800"/>
    <d v="2015-02-22T00:00:00"/>
    <x v="0"/>
    <x v="3"/>
    <n v="38"/>
    <x v="3"/>
  </r>
  <r>
    <n v="9"/>
    <x v="12"/>
    <x v="14"/>
    <x v="14"/>
    <s v=" "/>
    <s v="Stuga 111 medlemsavg och arrende"/>
    <n v="-800"/>
    <d v="2015-02-22T00:00:00"/>
    <x v="0"/>
    <x v="3"/>
    <n v="39"/>
    <x v="3"/>
  </r>
  <r>
    <n v="9"/>
    <x v="12"/>
    <x v="2"/>
    <x v="2"/>
    <s v=" "/>
    <s v="Stuga 112 medlemsavg och arrende"/>
    <n v="1600"/>
    <d v="2015-02-22T00:00:00"/>
    <x v="0"/>
    <x v="0"/>
    <n v="19"/>
    <x v="0"/>
  </r>
  <r>
    <n v="9"/>
    <x v="12"/>
    <x v="13"/>
    <x v="13"/>
    <s v=" "/>
    <s v="Stuga 112 medlemsavg och arrende"/>
    <n v="-800"/>
    <d v="2015-02-22T00:00:00"/>
    <x v="0"/>
    <x v="3"/>
    <n v="38"/>
    <x v="3"/>
  </r>
  <r>
    <n v="9"/>
    <x v="12"/>
    <x v="14"/>
    <x v="14"/>
    <s v=" "/>
    <s v="Stuga 112 medlemsavg och arrende"/>
    <n v="-800"/>
    <d v="2015-02-22T00:00:00"/>
    <x v="0"/>
    <x v="3"/>
    <n v="39"/>
    <x v="3"/>
  </r>
  <r>
    <n v="9"/>
    <x v="12"/>
    <x v="2"/>
    <x v="2"/>
    <s v=" "/>
    <s v="Stuga 113 medlemsavg och arrende"/>
    <n v="1600"/>
    <d v="2015-02-22T00:00:00"/>
    <x v="0"/>
    <x v="0"/>
    <n v="19"/>
    <x v="0"/>
  </r>
  <r>
    <n v="9"/>
    <x v="12"/>
    <x v="13"/>
    <x v="13"/>
    <s v=" "/>
    <s v="Stuga 113 medlemsavg och arrende"/>
    <n v="-800"/>
    <d v="2015-02-22T00:00:00"/>
    <x v="0"/>
    <x v="3"/>
    <n v="38"/>
    <x v="3"/>
  </r>
  <r>
    <n v="9"/>
    <x v="12"/>
    <x v="14"/>
    <x v="14"/>
    <s v=" "/>
    <s v="Stuga 113 medlemsavg och arrende"/>
    <n v="-800"/>
    <d v="2015-02-22T00:00:00"/>
    <x v="0"/>
    <x v="3"/>
    <n v="39"/>
    <x v="3"/>
  </r>
  <r>
    <n v="9"/>
    <x v="12"/>
    <x v="2"/>
    <x v="2"/>
    <s v=" "/>
    <s v="Stuga 114 medlemsavg och arrende"/>
    <n v="1600"/>
    <d v="2015-02-22T00:00:00"/>
    <x v="0"/>
    <x v="0"/>
    <n v="19"/>
    <x v="0"/>
  </r>
  <r>
    <n v="9"/>
    <x v="12"/>
    <x v="13"/>
    <x v="13"/>
    <s v=" "/>
    <s v="Stuga 114 medlemsavg och arrende"/>
    <n v="-800"/>
    <d v="2015-02-22T00:00:00"/>
    <x v="0"/>
    <x v="3"/>
    <n v="38"/>
    <x v="3"/>
  </r>
  <r>
    <n v="9"/>
    <x v="12"/>
    <x v="14"/>
    <x v="14"/>
    <s v=" "/>
    <s v="Stuga 114 medlemsavg och arrende"/>
    <n v="-800"/>
    <d v="2015-02-22T00:00:00"/>
    <x v="0"/>
    <x v="3"/>
    <n v="39"/>
    <x v="3"/>
  </r>
  <r>
    <n v="9"/>
    <x v="12"/>
    <x v="2"/>
    <x v="2"/>
    <s v=" "/>
    <s v="Stuga 115 medlemsavg och arrende"/>
    <n v="1600"/>
    <d v="2015-02-22T00:00:00"/>
    <x v="0"/>
    <x v="0"/>
    <n v="19"/>
    <x v="0"/>
  </r>
  <r>
    <n v="9"/>
    <x v="12"/>
    <x v="13"/>
    <x v="13"/>
    <s v=" "/>
    <s v="Stuga 115 medlemsavg och arrende"/>
    <n v="-800"/>
    <d v="2015-02-22T00:00:00"/>
    <x v="0"/>
    <x v="3"/>
    <n v="38"/>
    <x v="3"/>
  </r>
  <r>
    <n v="9"/>
    <x v="12"/>
    <x v="14"/>
    <x v="14"/>
    <s v=" "/>
    <s v="Stuga 115 medlemsavg och arrende"/>
    <n v="-800"/>
    <d v="2015-02-22T00:00:00"/>
    <x v="0"/>
    <x v="3"/>
    <n v="39"/>
    <x v="3"/>
  </r>
  <r>
    <n v="9"/>
    <x v="12"/>
    <x v="2"/>
    <x v="2"/>
    <s v=" "/>
    <s v="Stuga 116 medlemsavg och arrende"/>
    <n v="1600"/>
    <d v="2015-02-22T00:00:00"/>
    <x v="0"/>
    <x v="0"/>
    <n v="19"/>
    <x v="0"/>
  </r>
  <r>
    <n v="9"/>
    <x v="12"/>
    <x v="13"/>
    <x v="13"/>
    <s v=" "/>
    <s v="Stuga 116 medlemsavg och arrende"/>
    <n v="-800"/>
    <d v="2015-02-22T00:00:00"/>
    <x v="0"/>
    <x v="3"/>
    <n v="38"/>
    <x v="3"/>
  </r>
  <r>
    <n v="9"/>
    <x v="12"/>
    <x v="14"/>
    <x v="14"/>
    <s v=" "/>
    <s v="Stuga 116 medlemsavg och arrende"/>
    <n v="-800"/>
    <d v="2015-02-22T00:00:00"/>
    <x v="0"/>
    <x v="3"/>
    <n v="39"/>
    <x v="3"/>
  </r>
  <r>
    <n v="9"/>
    <x v="12"/>
    <x v="2"/>
    <x v="2"/>
    <s v=" "/>
    <s v="Stuga 117 medlemsavg och arrende"/>
    <n v="1600"/>
    <d v="2015-02-22T00:00:00"/>
    <x v="0"/>
    <x v="0"/>
    <n v="19"/>
    <x v="0"/>
  </r>
  <r>
    <n v="9"/>
    <x v="12"/>
    <x v="13"/>
    <x v="13"/>
    <s v=" "/>
    <s v="Stuga 117 medlemsavg och arrende"/>
    <n v="-800"/>
    <d v="2015-02-22T00:00:00"/>
    <x v="0"/>
    <x v="3"/>
    <n v="38"/>
    <x v="3"/>
  </r>
  <r>
    <n v="9"/>
    <x v="12"/>
    <x v="14"/>
    <x v="14"/>
    <s v=" "/>
    <s v="Stuga 117 medlemsavg och arrende"/>
    <n v="-800"/>
    <d v="2015-02-22T00:00:00"/>
    <x v="0"/>
    <x v="3"/>
    <n v="39"/>
    <x v="3"/>
  </r>
  <r>
    <n v="9"/>
    <x v="12"/>
    <x v="2"/>
    <x v="2"/>
    <s v=" "/>
    <s v="Stuga 118 medlemsavg och arrende"/>
    <n v="1600"/>
    <d v="2015-02-22T00:00:00"/>
    <x v="0"/>
    <x v="0"/>
    <n v="19"/>
    <x v="0"/>
  </r>
  <r>
    <n v="9"/>
    <x v="12"/>
    <x v="13"/>
    <x v="13"/>
    <s v=" "/>
    <s v="Stuga 118 medlemsavg och arrende"/>
    <n v="-800"/>
    <d v="2015-02-22T00:00:00"/>
    <x v="0"/>
    <x v="3"/>
    <n v="38"/>
    <x v="3"/>
  </r>
  <r>
    <n v="9"/>
    <x v="12"/>
    <x v="14"/>
    <x v="14"/>
    <s v=" "/>
    <s v="Stuga 118 medlemsavg och arrende"/>
    <n v="-800"/>
    <d v="2015-02-22T00:00:00"/>
    <x v="0"/>
    <x v="3"/>
    <n v="39"/>
    <x v="3"/>
  </r>
  <r>
    <n v="9"/>
    <x v="12"/>
    <x v="2"/>
    <x v="2"/>
    <s v=" "/>
    <s v="Stuga 119 medlemsavg och arrende"/>
    <n v="1600"/>
    <d v="2015-02-22T00:00:00"/>
    <x v="0"/>
    <x v="0"/>
    <n v="19"/>
    <x v="0"/>
  </r>
  <r>
    <n v="9"/>
    <x v="12"/>
    <x v="13"/>
    <x v="13"/>
    <s v=" "/>
    <s v="Stuga 119 medlemsavg och arrende"/>
    <n v="-800"/>
    <d v="2015-02-22T00:00:00"/>
    <x v="0"/>
    <x v="3"/>
    <n v="38"/>
    <x v="3"/>
  </r>
  <r>
    <n v="9"/>
    <x v="12"/>
    <x v="14"/>
    <x v="14"/>
    <s v=" "/>
    <s v="Stuga 119 medlemsavg och arrende"/>
    <n v="-800"/>
    <d v="2015-02-22T00:00:00"/>
    <x v="0"/>
    <x v="3"/>
    <n v="39"/>
    <x v="3"/>
  </r>
  <r>
    <n v="9"/>
    <x v="12"/>
    <x v="2"/>
    <x v="2"/>
    <s v=" "/>
    <s v="Stuga 120 medlemsavg och arrende"/>
    <n v="1600"/>
    <d v="2015-02-22T00:00:00"/>
    <x v="0"/>
    <x v="0"/>
    <n v="19"/>
    <x v="0"/>
  </r>
  <r>
    <n v="9"/>
    <x v="12"/>
    <x v="13"/>
    <x v="13"/>
    <s v=" "/>
    <s v="Stuga 120 medlemsavg och arrende"/>
    <n v="-800"/>
    <d v="2015-02-22T00:00:00"/>
    <x v="0"/>
    <x v="3"/>
    <n v="38"/>
    <x v="3"/>
  </r>
  <r>
    <n v="9"/>
    <x v="12"/>
    <x v="14"/>
    <x v="14"/>
    <s v=" "/>
    <s v="Stuga 120 medlemsavg och arrende"/>
    <n v="-800"/>
    <d v="2015-02-22T00:00:00"/>
    <x v="0"/>
    <x v="3"/>
    <n v="39"/>
    <x v="3"/>
  </r>
  <r>
    <n v="9"/>
    <x v="12"/>
    <x v="2"/>
    <x v="2"/>
    <s v=" "/>
    <s v="Stuga 121 medlemsavg och arrende"/>
    <n v="1600"/>
    <d v="2015-02-22T00:00:00"/>
    <x v="0"/>
    <x v="0"/>
    <n v="19"/>
    <x v="0"/>
  </r>
  <r>
    <n v="9"/>
    <x v="12"/>
    <x v="13"/>
    <x v="13"/>
    <s v=" "/>
    <s v="Stuga 121 medlemsavg och arrende"/>
    <n v="-800"/>
    <d v="2015-02-22T00:00:00"/>
    <x v="0"/>
    <x v="3"/>
    <n v="38"/>
    <x v="3"/>
  </r>
  <r>
    <n v="9"/>
    <x v="12"/>
    <x v="14"/>
    <x v="14"/>
    <s v=" "/>
    <s v="Stuga 121 medlemsavg och arrende"/>
    <n v="-800"/>
    <d v="2015-02-22T00:00:00"/>
    <x v="0"/>
    <x v="3"/>
    <n v="39"/>
    <x v="3"/>
  </r>
  <r>
    <n v="9"/>
    <x v="12"/>
    <x v="2"/>
    <x v="2"/>
    <s v=" "/>
    <s v="Stuga 132 medlemsavg och arrende"/>
    <n v="1600"/>
    <d v="2015-02-22T00:00:00"/>
    <x v="0"/>
    <x v="0"/>
    <n v="19"/>
    <x v="0"/>
  </r>
  <r>
    <n v="9"/>
    <x v="12"/>
    <x v="13"/>
    <x v="13"/>
    <s v=" "/>
    <s v="Stuga 132 medlemsavg och arrende"/>
    <n v="-800"/>
    <d v="2015-02-22T00:00:00"/>
    <x v="0"/>
    <x v="3"/>
    <n v="38"/>
    <x v="3"/>
  </r>
  <r>
    <n v="9"/>
    <x v="12"/>
    <x v="14"/>
    <x v="14"/>
    <s v=" "/>
    <s v="Stuga 132 medlemsavg och arrende"/>
    <n v="-800"/>
    <d v="2015-02-22T00:00:00"/>
    <x v="0"/>
    <x v="3"/>
    <n v="39"/>
    <x v="3"/>
  </r>
  <r>
    <n v="9"/>
    <x v="12"/>
    <x v="2"/>
    <x v="2"/>
    <s v=" "/>
    <s v="Stuga 133 medlemsavg och arrende"/>
    <n v="1600"/>
    <d v="2015-02-22T00:00:00"/>
    <x v="0"/>
    <x v="0"/>
    <n v="19"/>
    <x v="0"/>
  </r>
  <r>
    <n v="9"/>
    <x v="12"/>
    <x v="13"/>
    <x v="13"/>
    <s v=" "/>
    <s v="Stuga 133 medlemsavg och arrende"/>
    <n v="-800"/>
    <d v="2015-02-22T00:00:00"/>
    <x v="0"/>
    <x v="3"/>
    <n v="38"/>
    <x v="3"/>
  </r>
  <r>
    <n v="9"/>
    <x v="12"/>
    <x v="14"/>
    <x v="14"/>
    <s v=" "/>
    <s v="Stuga 133 medlemsavg och arrende"/>
    <n v="-800"/>
    <d v="2015-02-22T00:00:00"/>
    <x v="0"/>
    <x v="3"/>
    <n v="39"/>
    <x v="3"/>
  </r>
  <r>
    <n v="9"/>
    <x v="12"/>
    <x v="2"/>
    <x v="2"/>
    <s v=" "/>
    <s v="Stuga 134 medlemsavg och arrende"/>
    <n v="1600"/>
    <d v="2015-02-22T00:00:00"/>
    <x v="0"/>
    <x v="0"/>
    <n v="19"/>
    <x v="0"/>
  </r>
  <r>
    <n v="9"/>
    <x v="12"/>
    <x v="13"/>
    <x v="13"/>
    <s v=" "/>
    <s v="Stuga 134 medlemsavg och arrende"/>
    <n v="-800"/>
    <d v="2015-02-22T00:00:00"/>
    <x v="0"/>
    <x v="3"/>
    <n v="38"/>
    <x v="3"/>
  </r>
  <r>
    <n v="9"/>
    <x v="12"/>
    <x v="14"/>
    <x v="14"/>
    <s v=" "/>
    <s v="Stuga 134 medlemsavg och arrende"/>
    <n v="-800"/>
    <d v="2015-02-22T00:00:00"/>
    <x v="0"/>
    <x v="3"/>
    <n v="39"/>
    <x v="3"/>
  </r>
  <r>
    <n v="9"/>
    <x v="12"/>
    <x v="2"/>
    <x v="2"/>
    <s v=" "/>
    <s v="Stuga 135 medlemsavg och arrende"/>
    <n v="1600"/>
    <d v="2015-02-22T00:00:00"/>
    <x v="0"/>
    <x v="0"/>
    <n v="19"/>
    <x v="0"/>
  </r>
  <r>
    <n v="9"/>
    <x v="12"/>
    <x v="13"/>
    <x v="13"/>
    <s v=" "/>
    <s v="Stuga 135 medlemsavg och arrende"/>
    <n v="-800"/>
    <d v="2015-02-22T00:00:00"/>
    <x v="0"/>
    <x v="3"/>
    <n v="38"/>
    <x v="3"/>
  </r>
  <r>
    <n v="9"/>
    <x v="12"/>
    <x v="14"/>
    <x v="14"/>
    <s v=" "/>
    <s v="Stuga 135 medlemsavg och arrende"/>
    <n v="-800"/>
    <d v="2015-02-22T00:00:00"/>
    <x v="0"/>
    <x v="3"/>
    <n v="39"/>
    <x v="3"/>
  </r>
  <r>
    <n v="9"/>
    <x v="12"/>
    <x v="2"/>
    <x v="2"/>
    <s v=" "/>
    <s v="Stuga 136 medlemsavg och arrende"/>
    <n v="1600"/>
    <d v="2015-02-22T00:00:00"/>
    <x v="0"/>
    <x v="0"/>
    <n v="19"/>
    <x v="0"/>
  </r>
  <r>
    <n v="9"/>
    <x v="12"/>
    <x v="13"/>
    <x v="13"/>
    <s v=" "/>
    <s v="Stuga 136 medlemsavg och arrende"/>
    <n v="-800"/>
    <d v="2015-02-22T00:00:00"/>
    <x v="0"/>
    <x v="3"/>
    <n v="38"/>
    <x v="3"/>
  </r>
  <r>
    <n v="9"/>
    <x v="12"/>
    <x v="14"/>
    <x v="14"/>
    <s v=" "/>
    <s v="Stuga 136 medlemsavg och arrende"/>
    <n v="-800"/>
    <d v="2015-02-22T00:00:00"/>
    <x v="0"/>
    <x v="3"/>
    <n v="39"/>
    <x v="3"/>
  </r>
  <r>
    <n v="9"/>
    <x v="12"/>
    <x v="2"/>
    <x v="2"/>
    <s v=" "/>
    <s v="Stuga 137 medlemsavg och arrende"/>
    <n v="1600"/>
    <d v="2015-02-22T00:00:00"/>
    <x v="0"/>
    <x v="0"/>
    <n v="19"/>
    <x v="0"/>
  </r>
  <r>
    <n v="9"/>
    <x v="12"/>
    <x v="13"/>
    <x v="13"/>
    <s v=" "/>
    <s v="Stuga 137 medlemsavg och arrende"/>
    <n v="-800"/>
    <d v="2015-02-22T00:00:00"/>
    <x v="0"/>
    <x v="3"/>
    <n v="38"/>
    <x v="3"/>
  </r>
  <r>
    <n v="9"/>
    <x v="12"/>
    <x v="14"/>
    <x v="14"/>
    <s v=" "/>
    <s v="Stuga 137 medlemsavg och arrende"/>
    <n v="-800"/>
    <d v="2015-02-22T00:00:00"/>
    <x v="0"/>
    <x v="3"/>
    <n v="39"/>
    <x v="3"/>
  </r>
  <r>
    <n v="9"/>
    <x v="12"/>
    <x v="2"/>
    <x v="2"/>
    <s v=" "/>
    <s v="Stuga 138 medlemsavg och arrende"/>
    <n v="1600"/>
    <d v="2015-02-22T00:00:00"/>
    <x v="0"/>
    <x v="0"/>
    <n v="19"/>
    <x v="0"/>
  </r>
  <r>
    <n v="9"/>
    <x v="12"/>
    <x v="13"/>
    <x v="13"/>
    <s v=" "/>
    <s v="Stuga 138 medlemsavg och arrende"/>
    <n v="-800"/>
    <d v="2015-02-22T00:00:00"/>
    <x v="0"/>
    <x v="3"/>
    <n v="38"/>
    <x v="3"/>
  </r>
  <r>
    <n v="9"/>
    <x v="12"/>
    <x v="14"/>
    <x v="14"/>
    <s v=" "/>
    <s v="Stuga 138 medlemsavg och arrende"/>
    <n v="-800"/>
    <d v="2015-02-22T00:00:00"/>
    <x v="0"/>
    <x v="3"/>
    <n v="39"/>
    <x v="3"/>
  </r>
  <r>
    <n v="9"/>
    <x v="12"/>
    <x v="2"/>
    <x v="2"/>
    <s v=" "/>
    <s v="Stuga 139 medlemsavg och arrende"/>
    <n v="1600"/>
    <d v="2015-02-22T00:00:00"/>
    <x v="0"/>
    <x v="0"/>
    <n v="19"/>
    <x v="0"/>
  </r>
  <r>
    <n v="9"/>
    <x v="12"/>
    <x v="13"/>
    <x v="13"/>
    <s v=" "/>
    <s v="Stuga 139 medlemsavg och arrende"/>
    <n v="-800"/>
    <d v="2015-02-22T00:00:00"/>
    <x v="0"/>
    <x v="3"/>
    <n v="38"/>
    <x v="3"/>
  </r>
  <r>
    <n v="9"/>
    <x v="12"/>
    <x v="14"/>
    <x v="14"/>
    <s v=" "/>
    <s v="Stuga 139 medlemsavg och arrende"/>
    <n v="-800"/>
    <d v="2015-02-22T00:00:00"/>
    <x v="0"/>
    <x v="3"/>
    <n v="39"/>
    <x v="3"/>
  </r>
  <r>
    <n v="9"/>
    <x v="12"/>
    <x v="2"/>
    <x v="2"/>
    <s v=" "/>
    <s v="Stuga 140 medlemsavg och arrende"/>
    <n v="1600"/>
    <d v="2015-02-22T00:00:00"/>
    <x v="0"/>
    <x v="0"/>
    <n v="19"/>
    <x v="0"/>
  </r>
  <r>
    <n v="9"/>
    <x v="12"/>
    <x v="13"/>
    <x v="13"/>
    <s v=" "/>
    <s v="Stuga 140 medlemsavg och arrende"/>
    <n v="-800"/>
    <d v="2015-02-22T00:00:00"/>
    <x v="0"/>
    <x v="3"/>
    <n v="38"/>
    <x v="3"/>
  </r>
  <r>
    <n v="9"/>
    <x v="12"/>
    <x v="14"/>
    <x v="14"/>
    <s v=" "/>
    <s v="Stuga 140 medlemsavg och arrende"/>
    <n v="-800"/>
    <d v="2015-02-22T00:00:00"/>
    <x v="0"/>
    <x v="3"/>
    <n v="39"/>
    <x v="3"/>
  </r>
  <r>
    <n v="10"/>
    <x v="13"/>
    <x v="9"/>
    <x v="9"/>
    <s v=" "/>
    <s v="Köavgift"/>
    <n v="-300"/>
    <d v="2015-03-03T00:00:00"/>
    <x v="0"/>
    <x v="3"/>
    <n v="38"/>
    <x v="3"/>
  </r>
  <r>
    <n v="10"/>
    <x v="13"/>
    <x v="2"/>
    <x v="2"/>
    <s v=" "/>
    <s v="Köavgift"/>
    <n v="300"/>
    <d v="2015-03-03T00:00:00"/>
    <x v="0"/>
    <x v="0"/>
    <n v="19"/>
    <x v="0"/>
  </r>
  <r>
    <n v="11"/>
    <x v="14"/>
    <x v="1"/>
    <x v="1"/>
    <s v=" "/>
    <s v="Lotteri årsmöte"/>
    <n v="3000"/>
    <d v="2015-03-06T00:00:00"/>
    <x v="0"/>
    <x v="0"/>
    <n v="19"/>
    <x v="0"/>
  </r>
  <r>
    <n v="11"/>
    <x v="14"/>
    <x v="15"/>
    <x v="15"/>
    <s v=" "/>
    <s v="Lotteri årsmöte"/>
    <n v="-3000"/>
    <d v="2015-03-06T00:00:00"/>
    <x v="0"/>
    <x v="3"/>
    <n v="33"/>
    <x v="3"/>
  </r>
  <r>
    <n v="12"/>
    <x v="15"/>
    <x v="2"/>
    <x v="2"/>
    <s v=" "/>
    <s v="Utlägg lotterivinster"/>
    <n v="-940"/>
    <d v="2015-03-11T00:00:00"/>
    <x v="0"/>
    <x v="0"/>
    <n v="19"/>
    <x v="0"/>
  </r>
  <r>
    <n v="12"/>
    <x v="15"/>
    <x v="15"/>
    <x v="15"/>
    <s v=" "/>
    <s v="Utlägg lotterivinster"/>
    <n v="940"/>
    <d v="2015-03-11T00:00:00"/>
    <x v="0"/>
    <x v="3"/>
    <n v="33"/>
    <x v="3"/>
  </r>
  <r>
    <n v="12"/>
    <x v="15"/>
    <x v="2"/>
    <x v="2"/>
    <s v=" "/>
    <s v="Årsmöteslokal"/>
    <n v="-2500"/>
    <d v="2015-03-11T00:00:00"/>
    <x v="0"/>
    <x v="0"/>
    <n v="19"/>
    <x v="0"/>
  </r>
  <r>
    <n v="12"/>
    <x v="15"/>
    <x v="16"/>
    <x v="16"/>
    <n v="100"/>
    <s v="Årsmöteslokal"/>
    <n v="2500"/>
    <d v="2015-03-11T00:00:00"/>
    <x v="0"/>
    <x v="2"/>
    <n v="64"/>
    <x v="2"/>
  </r>
  <r>
    <n v="13"/>
    <x v="16"/>
    <x v="2"/>
    <x v="2"/>
    <s v=" "/>
    <s v="Stadsdelsnämnden"/>
    <n v="-30000"/>
    <d v="2015-03-18T00:00:00"/>
    <x v="0"/>
    <x v="0"/>
    <n v="19"/>
    <x v="0"/>
  </r>
  <r>
    <n v="13"/>
    <x v="16"/>
    <x v="17"/>
    <x v="17"/>
    <n v="100"/>
    <s v="Stadsdelsnämnden"/>
    <n v="30000"/>
    <d v="2015-03-18T00:00:00"/>
    <x v="0"/>
    <x v="2"/>
    <n v="51"/>
    <x v="2"/>
  </r>
  <r>
    <n v="14"/>
    <x v="17"/>
    <x v="9"/>
    <x v="9"/>
    <s v=" "/>
    <s v="Köavgift"/>
    <n v="-300"/>
    <d v="2015-03-29T00:00:00"/>
    <x v="0"/>
    <x v="3"/>
    <n v="38"/>
    <x v="3"/>
  </r>
  <r>
    <n v="14"/>
    <x v="17"/>
    <x v="2"/>
    <x v="2"/>
    <s v=" "/>
    <s v="Köavgift"/>
    <n v="300"/>
    <d v="2015-03-29T00:00:00"/>
    <x v="0"/>
    <x v="0"/>
    <n v="19"/>
    <x v="0"/>
  </r>
  <r>
    <n v="15"/>
    <x v="18"/>
    <x v="9"/>
    <x v="9"/>
    <s v=" "/>
    <s v="Köavgift"/>
    <n v="-300"/>
    <d v="2015-03-30T00:00:00"/>
    <x v="0"/>
    <x v="3"/>
    <n v="38"/>
    <x v="3"/>
  </r>
  <r>
    <n v="15"/>
    <x v="18"/>
    <x v="2"/>
    <x v="2"/>
    <s v=" "/>
    <s v="Köavgift"/>
    <n v="300"/>
    <d v="2015-03-30T00:00:00"/>
    <x v="0"/>
    <x v="0"/>
    <n v="19"/>
    <x v="0"/>
  </r>
  <r>
    <n v="16"/>
    <x v="19"/>
    <x v="2"/>
    <x v="2"/>
    <s v=" "/>
    <s v="Värderingsavgift 117"/>
    <n v="1500"/>
    <d v="2015-03-31T00:00:00"/>
    <x v="0"/>
    <x v="0"/>
    <n v="19"/>
    <x v="0"/>
  </r>
  <r>
    <n v="16"/>
    <x v="19"/>
    <x v="18"/>
    <x v="18"/>
    <s v=" "/>
    <s v="Värderingsavgift 117"/>
    <n v="-1500"/>
    <d v="2015-03-31T00:00:00"/>
    <x v="0"/>
    <x v="3"/>
    <n v="38"/>
    <x v="3"/>
  </r>
  <r>
    <n v="17"/>
    <x v="20"/>
    <x v="9"/>
    <x v="9"/>
    <s v=" "/>
    <s v="Köavgift"/>
    <n v="-300"/>
    <d v="2015-04-14T00:00:00"/>
    <x v="0"/>
    <x v="3"/>
    <n v="38"/>
    <x v="3"/>
  </r>
  <r>
    <n v="17"/>
    <x v="20"/>
    <x v="2"/>
    <x v="2"/>
    <s v=" "/>
    <s v="Köavgift"/>
    <n v="300"/>
    <d v="2015-04-14T00:00:00"/>
    <x v="0"/>
    <x v="0"/>
    <n v="19"/>
    <x v="0"/>
  </r>
  <r>
    <n v="17"/>
    <x v="20"/>
    <x v="9"/>
    <x v="9"/>
    <s v=" "/>
    <s v="Köavgift"/>
    <n v="-300"/>
    <d v="2015-04-14T00:00:00"/>
    <x v="0"/>
    <x v="3"/>
    <n v="38"/>
    <x v="3"/>
  </r>
  <r>
    <n v="17"/>
    <x v="20"/>
    <x v="2"/>
    <x v="2"/>
    <s v=" "/>
    <s v="Köavgift"/>
    <n v="300"/>
    <d v="2015-04-14T00:00:00"/>
    <x v="0"/>
    <x v="0"/>
    <n v="19"/>
    <x v="0"/>
  </r>
  <r>
    <n v="17"/>
    <x v="20"/>
    <x v="9"/>
    <x v="9"/>
    <s v=" "/>
    <s v="Köavgift"/>
    <n v="-300"/>
    <d v="2015-04-14T00:00:00"/>
    <x v="0"/>
    <x v="3"/>
    <n v="38"/>
    <x v="3"/>
  </r>
  <r>
    <n v="17"/>
    <x v="20"/>
    <x v="2"/>
    <x v="2"/>
    <s v=" "/>
    <s v="Köavgift"/>
    <n v="300"/>
    <d v="2015-04-14T00:00:00"/>
    <x v="0"/>
    <x v="0"/>
    <n v="19"/>
    <x v="0"/>
  </r>
  <r>
    <n v="18"/>
    <x v="21"/>
    <x v="9"/>
    <x v="9"/>
    <s v=" "/>
    <s v="Köavgift"/>
    <n v="-300"/>
    <d v="2015-04-15T00:00:00"/>
    <x v="0"/>
    <x v="3"/>
    <n v="38"/>
    <x v="3"/>
  </r>
  <r>
    <n v="18"/>
    <x v="21"/>
    <x v="2"/>
    <x v="2"/>
    <s v=" "/>
    <s v="Köavgift"/>
    <n v="300"/>
    <d v="2015-04-15T00:00:00"/>
    <x v="0"/>
    <x v="0"/>
    <n v="19"/>
    <x v="0"/>
  </r>
  <r>
    <n v="18"/>
    <x v="21"/>
    <x v="9"/>
    <x v="9"/>
    <s v=" "/>
    <s v="Köavgift"/>
    <n v="-300"/>
    <d v="2015-04-15T00:00:00"/>
    <x v="0"/>
    <x v="3"/>
    <n v="38"/>
    <x v="3"/>
  </r>
  <r>
    <n v="18"/>
    <x v="21"/>
    <x v="2"/>
    <x v="2"/>
    <s v=" "/>
    <s v="Köavgift"/>
    <n v="300"/>
    <d v="2015-04-15T00:00:00"/>
    <x v="0"/>
    <x v="0"/>
    <n v="19"/>
    <x v="0"/>
  </r>
  <r>
    <n v="19"/>
    <x v="22"/>
    <x v="9"/>
    <x v="9"/>
    <s v=" "/>
    <s v="Köavgift"/>
    <n v="-300"/>
    <d v="2015-04-18T00:00:00"/>
    <x v="0"/>
    <x v="3"/>
    <n v="38"/>
    <x v="3"/>
  </r>
  <r>
    <n v="19"/>
    <x v="22"/>
    <x v="2"/>
    <x v="2"/>
    <s v=" "/>
    <s v="Köavgift"/>
    <n v="300"/>
    <d v="2015-04-18T00:00:00"/>
    <x v="0"/>
    <x v="0"/>
    <n v="19"/>
    <x v="0"/>
  </r>
  <r>
    <n v="19"/>
    <x v="22"/>
    <x v="9"/>
    <x v="9"/>
    <s v=" "/>
    <s v="Köavgift"/>
    <n v="-300"/>
    <d v="2015-04-18T00:00:00"/>
    <x v="0"/>
    <x v="3"/>
    <n v="38"/>
    <x v="3"/>
  </r>
  <r>
    <n v="19"/>
    <x v="22"/>
    <x v="2"/>
    <x v="2"/>
    <s v=" "/>
    <s v="Köavgift"/>
    <n v="300"/>
    <d v="2015-04-18T00:00:00"/>
    <x v="0"/>
    <x v="0"/>
    <n v="19"/>
    <x v="0"/>
  </r>
  <r>
    <n v="19"/>
    <x v="22"/>
    <x v="9"/>
    <x v="9"/>
    <s v=" "/>
    <s v="Köavgift"/>
    <n v="-300"/>
    <d v="2015-04-18T00:00:00"/>
    <x v="0"/>
    <x v="3"/>
    <n v="38"/>
    <x v="3"/>
  </r>
  <r>
    <n v="19"/>
    <x v="22"/>
    <x v="2"/>
    <x v="2"/>
    <s v=" "/>
    <s v="Köavgift"/>
    <n v="300"/>
    <d v="2015-04-18T00:00:00"/>
    <x v="0"/>
    <x v="0"/>
    <n v="19"/>
    <x v="0"/>
  </r>
  <r>
    <n v="19"/>
    <x v="22"/>
    <x v="2"/>
    <x v="2"/>
    <s v=" "/>
    <s v="Värderingsavgift 118"/>
    <n v="1500"/>
    <d v="2015-04-18T00:00:00"/>
    <x v="0"/>
    <x v="0"/>
    <n v="19"/>
    <x v="0"/>
  </r>
  <r>
    <n v="19"/>
    <x v="22"/>
    <x v="18"/>
    <x v="18"/>
    <s v=" "/>
    <s v="Värderingsavgift 118"/>
    <n v="-1500"/>
    <d v="2015-04-18T00:00:00"/>
    <x v="0"/>
    <x v="3"/>
    <n v="38"/>
    <x v="3"/>
  </r>
  <r>
    <n v="20"/>
    <x v="23"/>
    <x v="9"/>
    <x v="9"/>
    <s v=" "/>
    <s v="Köavgift"/>
    <n v="-300"/>
    <d v="2015-04-22T00:00:00"/>
    <x v="0"/>
    <x v="3"/>
    <n v="38"/>
    <x v="3"/>
  </r>
  <r>
    <n v="20"/>
    <x v="23"/>
    <x v="2"/>
    <x v="2"/>
    <s v=" "/>
    <s v="Köavgift"/>
    <n v="300"/>
    <d v="2015-04-22T00:00:00"/>
    <x v="0"/>
    <x v="0"/>
    <n v="19"/>
    <x v="0"/>
  </r>
  <r>
    <n v="21"/>
    <x v="24"/>
    <x v="9"/>
    <x v="9"/>
    <s v=" "/>
    <s v="Köavgift"/>
    <n v="-300"/>
    <d v="2015-04-25T00:00:00"/>
    <x v="0"/>
    <x v="3"/>
    <n v="38"/>
    <x v="3"/>
  </r>
  <r>
    <n v="21"/>
    <x v="24"/>
    <x v="2"/>
    <x v="2"/>
    <s v=" "/>
    <s v="Köavgift"/>
    <n v="300"/>
    <d v="2015-04-25T00:00:00"/>
    <x v="0"/>
    <x v="0"/>
    <n v="19"/>
    <x v="0"/>
  </r>
  <r>
    <n v="21"/>
    <x v="24"/>
    <x v="9"/>
    <x v="9"/>
    <s v=" "/>
    <s v="Köavgift"/>
    <n v="-300"/>
    <d v="2015-04-25T00:00:00"/>
    <x v="0"/>
    <x v="3"/>
    <n v="38"/>
    <x v="3"/>
  </r>
  <r>
    <n v="21"/>
    <x v="24"/>
    <x v="2"/>
    <x v="2"/>
    <s v=" "/>
    <s v="Köavgift"/>
    <n v="300"/>
    <d v="2015-04-25T00:00:00"/>
    <x v="0"/>
    <x v="0"/>
    <n v="19"/>
    <x v="0"/>
  </r>
  <r>
    <n v="22"/>
    <x v="25"/>
    <x v="9"/>
    <x v="9"/>
    <s v=" "/>
    <s v="Köavgift"/>
    <n v="-300"/>
    <d v="2015-04-26T00:00:00"/>
    <x v="0"/>
    <x v="3"/>
    <n v="38"/>
    <x v="3"/>
  </r>
  <r>
    <n v="22"/>
    <x v="25"/>
    <x v="2"/>
    <x v="2"/>
    <s v=" "/>
    <s v="Köavgift"/>
    <n v="300"/>
    <d v="2015-04-26T00:00:00"/>
    <x v="0"/>
    <x v="0"/>
    <n v="19"/>
    <x v="0"/>
  </r>
  <r>
    <n v="23"/>
    <x v="26"/>
    <x v="2"/>
    <x v="2"/>
    <s v=" "/>
    <s v="Värderingsavgift 135"/>
    <n v="1500"/>
    <d v="2015-05-09T00:00:00"/>
    <x v="0"/>
    <x v="0"/>
    <n v="19"/>
    <x v="0"/>
  </r>
  <r>
    <n v="23"/>
    <x v="26"/>
    <x v="18"/>
    <x v="18"/>
    <s v=" "/>
    <s v="Värderingsavgift 135"/>
    <n v="-1500"/>
    <d v="2015-05-09T00:00:00"/>
    <x v="0"/>
    <x v="3"/>
    <n v="38"/>
    <x v="3"/>
  </r>
  <r>
    <n v="24"/>
    <x v="27"/>
    <x v="2"/>
    <x v="2"/>
    <s v=" "/>
    <s v="Utlägg frimärken"/>
    <n v="-650"/>
    <d v="2015-05-17T00:00:00"/>
    <x v="0"/>
    <x v="0"/>
    <n v="19"/>
    <x v="0"/>
  </r>
  <r>
    <n v="24"/>
    <x v="27"/>
    <x v="19"/>
    <x v="19"/>
    <n v="100"/>
    <s v="Utlägg frimärken"/>
    <n v="650"/>
    <d v="2015-05-17T00:00:00"/>
    <x v="0"/>
    <x v="2"/>
    <n v="62"/>
    <x v="2"/>
  </r>
  <r>
    <n v="25"/>
    <x v="28"/>
    <x v="2"/>
    <x v="2"/>
    <s v=" "/>
    <s v="Städavgift 110"/>
    <n v="500"/>
    <d v="2015-05-18T00:00:00"/>
    <x v="0"/>
    <x v="0"/>
    <n v="19"/>
    <x v="0"/>
  </r>
  <r>
    <n v="25"/>
    <x v="28"/>
    <x v="20"/>
    <x v="20"/>
    <s v=" "/>
    <s v="Städavgift 110"/>
    <n v="-500"/>
    <d v="2015-05-18T00:00:00"/>
    <x v="0"/>
    <x v="3"/>
    <n v="39"/>
    <x v="3"/>
  </r>
  <r>
    <n v="26"/>
    <x v="29"/>
    <x v="2"/>
    <x v="2"/>
    <s v=" "/>
    <s v="Webbhotell 1 år"/>
    <n v="-1200"/>
    <d v="2015-05-31T00:00:00"/>
    <x v="0"/>
    <x v="0"/>
    <n v="19"/>
    <x v="0"/>
  </r>
  <r>
    <n v="26"/>
    <x v="29"/>
    <x v="21"/>
    <x v="21"/>
    <n v="100"/>
    <s v="Webbhotell 1 år"/>
    <n v="1200"/>
    <d v="2015-05-31T00:00:00"/>
    <x v="0"/>
    <x v="2"/>
    <n v="65"/>
    <x v="2"/>
  </r>
  <r>
    <n v="27"/>
    <x v="30"/>
    <x v="2"/>
    <x v="2"/>
    <s v=" "/>
    <s v="Inträdesavgift 115"/>
    <n v="1000"/>
    <d v="2015-06-02T00:00:00"/>
    <x v="0"/>
    <x v="0"/>
    <n v="19"/>
    <x v="0"/>
  </r>
  <r>
    <n v="27"/>
    <x v="30"/>
    <x v="22"/>
    <x v="22"/>
    <s v=" "/>
    <s v="Inträdesavgift 115"/>
    <n v="-1000"/>
    <d v="2015-06-02T00:00:00"/>
    <x v="0"/>
    <x v="3"/>
    <n v="38"/>
    <x v="3"/>
  </r>
  <r>
    <n v="28"/>
    <x v="31"/>
    <x v="2"/>
    <x v="2"/>
    <s v=" "/>
    <s v="Inträdesavgift 112"/>
    <n v="1000"/>
    <d v="2015-06-07T00:00:00"/>
    <x v="0"/>
    <x v="0"/>
    <n v="19"/>
    <x v="0"/>
  </r>
  <r>
    <n v="28"/>
    <x v="31"/>
    <x v="22"/>
    <x v="22"/>
    <s v=" "/>
    <s v="Inträdesavgift 112"/>
    <n v="-1000"/>
    <d v="2015-06-07T00:00:00"/>
    <x v="0"/>
    <x v="3"/>
    <n v="38"/>
    <x v="3"/>
  </r>
  <r>
    <n v="29"/>
    <x v="32"/>
    <x v="2"/>
    <x v="2"/>
    <s v=" "/>
    <s v="Städavgift 110"/>
    <n v="500"/>
    <d v="2015-06-13T00:00:00"/>
    <x v="0"/>
    <x v="0"/>
    <n v="19"/>
    <x v="0"/>
  </r>
  <r>
    <n v="29"/>
    <x v="32"/>
    <x v="20"/>
    <x v="20"/>
    <s v=" "/>
    <s v="Städavgift 110"/>
    <n v="-500"/>
    <d v="2015-06-13T00:00:00"/>
    <x v="0"/>
    <x v="3"/>
    <n v="39"/>
    <x v="3"/>
  </r>
  <r>
    <n v="30"/>
    <x v="33"/>
    <x v="2"/>
    <x v="2"/>
    <s v=" "/>
    <s v="Städavgift 116"/>
    <n v="500"/>
    <d v="2015-06-15T00:00:00"/>
    <x v="0"/>
    <x v="0"/>
    <n v="19"/>
    <x v="0"/>
  </r>
  <r>
    <n v="30"/>
    <x v="33"/>
    <x v="20"/>
    <x v="20"/>
    <s v=" "/>
    <s v="Städavgift 116"/>
    <n v="-500"/>
    <d v="2015-06-15T00:00:00"/>
    <x v="0"/>
    <x v="3"/>
    <n v="39"/>
    <x v="3"/>
  </r>
  <r>
    <n v="31"/>
    <x v="34"/>
    <x v="2"/>
    <x v="2"/>
    <s v=" "/>
    <s v="Städavgift 122"/>
    <n v="500"/>
    <d v="2015-06-16T00:00:00"/>
    <x v="0"/>
    <x v="0"/>
    <n v="19"/>
    <x v="0"/>
  </r>
  <r>
    <n v="31"/>
    <x v="34"/>
    <x v="20"/>
    <x v="20"/>
    <s v=" "/>
    <s v="Städavgift 122"/>
    <n v="-500"/>
    <d v="2015-06-16T00:00:00"/>
    <x v="0"/>
    <x v="3"/>
    <n v="39"/>
    <x v="3"/>
  </r>
  <r>
    <n v="32"/>
    <x v="35"/>
    <x v="2"/>
    <x v="2"/>
    <s v=" "/>
    <s v="Städavgift 127"/>
    <n v="500"/>
    <d v="2015-06-17T00:00:00"/>
    <x v="0"/>
    <x v="0"/>
    <n v="19"/>
    <x v="0"/>
  </r>
  <r>
    <n v="32"/>
    <x v="35"/>
    <x v="20"/>
    <x v="20"/>
    <s v=" "/>
    <s v="Städavgift 127"/>
    <n v="-500"/>
    <d v="2015-06-17T00:00:00"/>
    <x v="0"/>
    <x v="3"/>
    <n v="39"/>
    <x v="3"/>
  </r>
  <r>
    <n v="33"/>
    <x v="36"/>
    <x v="2"/>
    <x v="2"/>
    <s v=" "/>
    <s v="Städavgift 120"/>
    <n v="500"/>
    <d v="2015-06-20T00:00:00"/>
    <x v="0"/>
    <x v="0"/>
    <n v="19"/>
    <x v="0"/>
  </r>
  <r>
    <n v="33"/>
    <x v="36"/>
    <x v="20"/>
    <x v="20"/>
    <s v=" "/>
    <s v="Städavgift 120"/>
    <n v="-500"/>
    <d v="2015-06-20T00:00:00"/>
    <x v="0"/>
    <x v="3"/>
    <n v="39"/>
    <x v="3"/>
  </r>
  <r>
    <n v="34"/>
    <x v="37"/>
    <x v="2"/>
    <x v="2"/>
    <s v=" "/>
    <s v="Inträdesavgift 140"/>
    <n v="1000"/>
    <d v="2015-06-28T00:00:00"/>
    <x v="0"/>
    <x v="0"/>
    <n v="19"/>
    <x v="0"/>
  </r>
  <r>
    <n v="34"/>
    <x v="37"/>
    <x v="22"/>
    <x v="22"/>
    <s v=" "/>
    <s v="Inträdesavgift 140"/>
    <n v="-1000"/>
    <d v="2015-06-28T00:00:00"/>
    <x v="0"/>
    <x v="3"/>
    <n v="38"/>
    <x v="3"/>
  </r>
  <r>
    <n v="35"/>
    <x v="38"/>
    <x v="1"/>
    <x v="1"/>
    <s v=" "/>
    <s v="Utlägg gåva"/>
    <n v="-120"/>
    <d v="2015-08-03T00:00:00"/>
    <x v="0"/>
    <x v="0"/>
    <n v="19"/>
    <x v="0"/>
  </r>
  <r>
    <n v="35"/>
    <x v="38"/>
    <x v="23"/>
    <x v="23"/>
    <n v="100"/>
    <s v="Utlägg gåva"/>
    <n v="120"/>
    <d v="2015-08-03T00:00:00"/>
    <x v="0"/>
    <x v="2"/>
    <n v="69"/>
    <x v="2"/>
  </r>
  <r>
    <n v="36"/>
    <x v="39"/>
    <x v="2"/>
    <x v="2"/>
    <s v=" "/>
    <s v="Utlägg toner"/>
    <n v="-378"/>
    <d v="2015-08-04T00:00:00"/>
    <x v="0"/>
    <x v="0"/>
    <n v="19"/>
    <x v="0"/>
  </r>
  <r>
    <n v="36"/>
    <x v="39"/>
    <x v="24"/>
    <x v="24"/>
    <n v="100"/>
    <s v="Utlägg toner"/>
    <n v="378"/>
    <d v="2015-08-04T00:00:00"/>
    <x v="0"/>
    <x v="2"/>
    <n v="61"/>
    <x v="2"/>
  </r>
  <r>
    <n v="37"/>
    <x v="40"/>
    <x v="2"/>
    <x v="2"/>
    <s v=" "/>
    <s v="Utlägg styrelsemöte"/>
    <n v="-1000"/>
    <d v="2015-09-12T00:00:00"/>
    <x v="0"/>
    <x v="0"/>
    <n v="19"/>
    <x v="0"/>
  </r>
  <r>
    <n v="37"/>
    <x v="40"/>
    <x v="25"/>
    <x v="25"/>
    <n v="100"/>
    <s v="Utlägg styrelsemöte"/>
    <n v="1000"/>
    <d v="2015-09-12T00:00:00"/>
    <x v="0"/>
    <x v="2"/>
    <n v="64"/>
    <x v="2"/>
  </r>
  <r>
    <n v="38"/>
    <x v="41"/>
    <x v="2"/>
    <x v="2"/>
    <s v=" "/>
    <s v="Stadsdelsnämnden"/>
    <n v="-31000"/>
    <d v="2015-09-29T00:00:00"/>
    <x v="0"/>
    <x v="0"/>
    <n v="19"/>
    <x v="0"/>
  </r>
  <r>
    <n v="38"/>
    <x v="41"/>
    <x v="17"/>
    <x v="17"/>
    <n v="100"/>
    <s v="Stadsdelsnämnden"/>
    <n v="31000"/>
    <d v="2015-09-29T00:00:00"/>
    <x v="0"/>
    <x v="2"/>
    <n v="51"/>
    <x v="2"/>
  </r>
  <r>
    <n v="39"/>
    <x v="42"/>
    <x v="2"/>
    <x v="2"/>
    <s v=" "/>
    <s v="Stuga 101 medlemsavg och arrende"/>
    <n v="1600"/>
    <d v="2015-09-30T00:00:00"/>
    <x v="0"/>
    <x v="0"/>
    <n v="19"/>
    <x v="0"/>
  </r>
  <r>
    <n v="39"/>
    <x v="42"/>
    <x v="13"/>
    <x v="13"/>
    <s v=" "/>
    <s v="Stuga 101 medlemsavg och arrende"/>
    <n v="-800"/>
    <d v="2015-09-30T00:00:00"/>
    <x v="0"/>
    <x v="3"/>
    <n v="38"/>
    <x v="3"/>
  </r>
  <r>
    <n v="39"/>
    <x v="42"/>
    <x v="14"/>
    <x v="14"/>
    <s v=" "/>
    <s v="Stuga 101 medlemsavg och arrende"/>
    <n v="-800"/>
    <d v="2015-09-30T00:00:00"/>
    <x v="0"/>
    <x v="3"/>
    <n v="39"/>
    <x v="3"/>
  </r>
  <r>
    <n v="39"/>
    <x v="42"/>
    <x v="2"/>
    <x v="2"/>
    <s v=" "/>
    <s v="Stuga 102 medlemsavg och arrende"/>
    <n v="1600"/>
    <d v="2015-09-30T00:00:00"/>
    <x v="0"/>
    <x v="0"/>
    <n v="19"/>
    <x v="0"/>
  </r>
  <r>
    <n v="39"/>
    <x v="42"/>
    <x v="13"/>
    <x v="13"/>
    <s v=" "/>
    <s v="Stuga 102 medlemsavg och arrende"/>
    <n v="-800"/>
    <d v="2015-09-30T00:00:00"/>
    <x v="0"/>
    <x v="3"/>
    <n v="38"/>
    <x v="3"/>
  </r>
  <r>
    <n v="39"/>
    <x v="42"/>
    <x v="14"/>
    <x v="14"/>
    <s v=" "/>
    <s v="Stuga 102 medlemsavg och arrende"/>
    <n v="-800"/>
    <d v="2015-09-30T00:00:00"/>
    <x v="0"/>
    <x v="3"/>
    <n v="39"/>
    <x v="3"/>
  </r>
  <r>
    <n v="39"/>
    <x v="42"/>
    <x v="2"/>
    <x v="2"/>
    <s v=" "/>
    <s v="Stuga 103 medlemsavg och arrende"/>
    <n v="1600"/>
    <d v="2015-09-30T00:00:00"/>
    <x v="0"/>
    <x v="0"/>
    <n v="19"/>
    <x v="0"/>
  </r>
  <r>
    <n v="39"/>
    <x v="42"/>
    <x v="13"/>
    <x v="13"/>
    <s v=" "/>
    <s v="Stuga 103 medlemsavg och arrende"/>
    <n v="-800"/>
    <d v="2015-09-30T00:00:00"/>
    <x v="0"/>
    <x v="3"/>
    <n v="38"/>
    <x v="3"/>
  </r>
  <r>
    <n v="39"/>
    <x v="42"/>
    <x v="14"/>
    <x v="14"/>
    <s v=" "/>
    <s v="Stuga 103 medlemsavg och arrende"/>
    <n v="-800"/>
    <d v="2015-09-30T00:00:00"/>
    <x v="0"/>
    <x v="3"/>
    <n v="39"/>
    <x v="3"/>
  </r>
  <r>
    <n v="39"/>
    <x v="42"/>
    <x v="2"/>
    <x v="2"/>
    <s v=" "/>
    <s v="Stuga 104 medlemsavg och arrende"/>
    <n v="1600"/>
    <d v="2015-09-30T00:00:00"/>
    <x v="0"/>
    <x v="0"/>
    <n v="19"/>
    <x v="0"/>
  </r>
  <r>
    <n v="39"/>
    <x v="42"/>
    <x v="13"/>
    <x v="13"/>
    <s v=" "/>
    <s v="Stuga 104 medlemsavg och arrende"/>
    <n v="-800"/>
    <d v="2015-09-30T00:00:00"/>
    <x v="0"/>
    <x v="3"/>
    <n v="38"/>
    <x v="3"/>
  </r>
  <r>
    <n v="39"/>
    <x v="42"/>
    <x v="14"/>
    <x v="14"/>
    <s v=" "/>
    <s v="Stuga 104 medlemsavg och arrende"/>
    <n v="-800"/>
    <d v="2015-09-30T00:00:00"/>
    <x v="0"/>
    <x v="3"/>
    <n v="39"/>
    <x v="3"/>
  </r>
  <r>
    <n v="39"/>
    <x v="42"/>
    <x v="2"/>
    <x v="2"/>
    <s v=" "/>
    <s v="Stuga 105 medlemsavg och arrende"/>
    <n v="1600"/>
    <d v="2015-09-30T00:00:00"/>
    <x v="0"/>
    <x v="0"/>
    <n v="19"/>
    <x v="0"/>
  </r>
  <r>
    <n v="39"/>
    <x v="42"/>
    <x v="13"/>
    <x v="13"/>
    <s v=" "/>
    <s v="Stuga 105 medlemsavg och arrende"/>
    <n v="-800"/>
    <d v="2015-09-30T00:00:00"/>
    <x v="0"/>
    <x v="3"/>
    <n v="38"/>
    <x v="3"/>
  </r>
  <r>
    <n v="39"/>
    <x v="42"/>
    <x v="14"/>
    <x v="14"/>
    <s v=" "/>
    <s v="Stuga 105 medlemsavg och arrende"/>
    <n v="-800"/>
    <d v="2015-09-30T00:00:00"/>
    <x v="0"/>
    <x v="3"/>
    <n v="39"/>
    <x v="3"/>
  </r>
  <r>
    <n v="39"/>
    <x v="42"/>
    <x v="2"/>
    <x v="2"/>
    <s v=" "/>
    <s v="Stuga 106 medlemsavg och arrende"/>
    <n v="1600"/>
    <d v="2015-09-30T00:00:00"/>
    <x v="0"/>
    <x v="0"/>
    <n v="19"/>
    <x v="0"/>
  </r>
  <r>
    <n v="39"/>
    <x v="42"/>
    <x v="13"/>
    <x v="13"/>
    <s v=" "/>
    <s v="Stuga 106 medlemsavg och arrende"/>
    <n v="-800"/>
    <d v="2015-09-30T00:00:00"/>
    <x v="0"/>
    <x v="3"/>
    <n v="38"/>
    <x v="3"/>
  </r>
  <r>
    <n v="39"/>
    <x v="42"/>
    <x v="14"/>
    <x v="14"/>
    <s v=" "/>
    <s v="Stuga 106 medlemsavg och arrende"/>
    <n v="-800"/>
    <d v="2015-09-30T00:00:00"/>
    <x v="0"/>
    <x v="3"/>
    <n v="39"/>
    <x v="3"/>
  </r>
  <r>
    <n v="39"/>
    <x v="42"/>
    <x v="2"/>
    <x v="2"/>
    <s v=" "/>
    <s v="Stuga 107 medlemsavg och arrende"/>
    <n v="1600"/>
    <d v="2015-09-30T00:00:00"/>
    <x v="0"/>
    <x v="0"/>
    <n v="19"/>
    <x v="0"/>
  </r>
  <r>
    <n v="39"/>
    <x v="42"/>
    <x v="13"/>
    <x v="13"/>
    <s v=" "/>
    <s v="Stuga 107 medlemsavg och arrende"/>
    <n v="-800"/>
    <d v="2015-09-30T00:00:00"/>
    <x v="0"/>
    <x v="3"/>
    <n v="38"/>
    <x v="3"/>
  </r>
  <r>
    <n v="39"/>
    <x v="42"/>
    <x v="14"/>
    <x v="14"/>
    <s v=" "/>
    <s v="Stuga 107 medlemsavg och arrende"/>
    <n v="-800"/>
    <d v="2015-09-30T00:00:00"/>
    <x v="0"/>
    <x v="3"/>
    <n v="39"/>
    <x v="3"/>
  </r>
  <r>
    <n v="39"/>
    <x v="42"/>
    <x v="2"/>
    <x v="2"/>
    <s v=" "/>
    <s v="Stuga 108 medlemsavg och arrende"/>
    <n v="1600"/>
    <d v="2015-09-30T00:00:00"/>
    <x v="0"/>
    <x v="0"/>
    <n v="19"/>
    <x v="0"/>
  </r>
  <r>
    <n v="39"/>
    <x v="42"/>
    <x v="13"/>
    <x v="13"/>
    <s v=" "/>
    <s v="Stuga 108 medlemsavg och arrende"/>
    <n v="-800"/>
    <d v="2015-09-30T00:00:00"/>
    <x v="0"/>
    <x v="3"/>
    <n v="38"/>
    <x v="3"/>
  </r>
  <r>
    <n v="39"/>
    <x v="42"/>
    <x v="14"/>
    <x v="14"/>
    <s v=" "/>
    <s v="Stuga 108 medlemsavg och arrende"/>
    <n v="-800"/>
    <d v="2015-09-30T00:00:00"/>
    <x v="0"/>
    <x v="3"/>
    <n v="39"/>
    <x v="3"/>
  </r>
  <r>
    <n v="39"/>
    <x v="42"/>
    <x v="2"/>
    <x v="2"/>
    <s v=" "/>
    <s v="Stuga 109 medlemsavg och arrende"/>
    <n v="1600"/>
    <d v="2015-09-30T00:00:00"/>
    <x v="0"/>
    <x v="0"/>
    <n v="19"/>
    <x v="0"/>
  </r>
  <r>
    <n v="39"/>
    <x v="42"/>
    <x v="13"/>
    <x v="13"/>
    <s v=" "/>
    <s v="Stuga 109 medlemsavg och arrende"/>
    <n v="-800"/>
    <d v="2015-09-30T00:00:00"/>
    <x v="0"/>
    <x v="3"/>
    <n v="38"/>
    <x v="3"/>
  </r>
  <r>
    <n v="39"/>
    <x v="42"/>
    <x v="14"/>
    <x v="14"/>
    <s v=" "/>
    <s v="Stuga 109 medlemsavg och arrende"/>
    <n v="-800"/>
    <d v="2015-09-30T00:00:00"/>
    <x v="0"/>
    <x v="3"/>
    <n v="39"/>
    <x v="3"/>
  </r>
  <r>
    <n v="39"/>
    <x v="42"/>
    <x v="2"/>
    <x v="2"/>
    <s v=" "/>
    <s v="Stuga 110 medlemsavg och arrende"/>
    <n v="1600"/>
    <d v="2015-09-30T00:00:00"/>
    <x v="0"/>
    <x v="0"/>
    <n v="19"/>
    <x v="0"/>
  </r>
  <r>
    <n v="39"/>
    <x v="42"/>
    <x v="13"/>
    <x v="13"/>
    <s v=" "/>
    <s v="Stuga 110 medlemsavg och arrende"/>
    <n v="-800"/>
    <d v="2015-09-30T00:00:00"/>
    <x v="0"/>
    <x v="3"/>
    <n v="38"/>
    <x v="3"/>
  </r>
  <r>
    <n v="39"/>
    <x v="42"/>
    <x v="14"/>
    <x v="14"/>
    <s v=" "/>
    <s v="Stuga 110 medlemsavg och arrende"/>
    <n v="-800"/>
    <d v="2015-09-30T00:00:00"/>
    <x v="0"/>
    <x v="3"/>
    <n v="39"/>
    <x v="3"/>
  </r>
  <r>
    <n v="39"/>
    <x v="42"/>
    <x v="2"/>
    <x v="2"/>
    <s v=" "/>
    <s v="Stuga 111 medlemsavg och arrende"/>
    <n v="1600"/>
    <d v="2015-09-30T00:00:00"/>
    <x v="0"/>
    <x v="0"/>
    <n v="19"/>
    <x v="0"/>
  </r>
  <r>
    <n v="39"/>
    <x v="42"/>
    <x v="13"/>
    <x v="13"/>
    <s v=" "/>
    <s v="Stuga 111 medlemsavg och arrende"/>
    <n v="-800"/>
    <d v="2015-09-30T00:00:00"/>
    <x v="0"/>
    <x v="3"/>
    <n v="38"/>
    <x v="3"/>
  </r>
  <r>
    <n v="39"/>
    <x v="42"/>
    <x v="14"/>
    <x v="14"/>
    <s v=" "/>
    <s v="Stuga 111 medlemsavg och arrende"/>
    <n v="-800"/>
    <d v="2015-09-30T00:00:00"/>
    <x v="0"/>
    <x v="3"/>
    <n v="39"/>
    <x v="3"/>
  </r>
  <r>
    <n v="39"/>
    <x v="42"/>
    <x v="2"/>
    <x v="2"/>
    <s v=" "/>
    <s v="Stuga 112 medlemsavg och arrende"/>
    <n v="1600"/>
    <d v="2015-09-30T00:00:00"/>
    <x v="0"/>
    <x v="0"/>
    <n v="19"/>
    <x v="0"/>
  </r>
  <r>
    <n v="39"/>
    <x v="42"/>
    <x v="13"/>
    <x v="13"/>
    <s v=" "/>
    <s v="Stuga 112 medlemsavg och arrende"/>
    <n v="-800"/>
    <d v="2015-09-30T00:00:00"/>
    <x v="0"/>
    <x v="3"/>
    <n v="38"/>
    <x v="3"/>
  </r>
  <r>
    <n v="39"/>
    <x v="42"/>
    <x v="14"/>
    <x v="14"/>
    <s v=" "/>
    <s v="Stuga 112 medlemsavg och arrende"/>
    <n v="-800"/>
    <d v="2015-09-30T00:00:00"/>
    <x v="0"/>
    <x v="3"/>
    <n v="39"/>
    <x v="3"/>
  </r>
  <r>
    <n v="39"/>
    <x v="42"/>
    <x v="2"/>
    <x v="2"/>
    <s v=" "/>
    <s v="Stuga 113 medlemsavg och arrende"/>
    <n v="1600"/>
    <d v="2015-09-30T00:00:00"/>
    <x v="0"/>
    <x v="0"/>
    <n v="19"/>
    <x v="0"/>
  </r>
  <r>
    <n v="39"/>
    <x v="42"/>
    <x v="13"/>
    <x v="13"/>
    <s v=" "/>
    <s v="Stuga 113 medlemsavg och arrende"/>
    <n v="-800"/>
    <d v="2015-09-30T00:00:00"/>
    <x v="0"/>
    <x v="3"/>
    <n v="38"/>
    <x v="3"/>
  </r>
  <r>
    <n v="39"/>
    <x v="42"/>
    <x v="14"/>
    <x v="14"/>
    <s v=" "/>
    <s v="Stuga 113 medlemsavg och arrende"/>
    <n v="-800"/>
    <d v="2015-09-30T00:00:00"/>
    <x v="0"/>
    <x v="3"/>
    <n v="39"/>
    <x v="3"/>
  </r>
  <r>
    <n v="39"/>
    <x v="42"/>
    <x v="2"/>
    <x v="2"/>
    <s v=" "/>
    <s v="Stuga 114 medlemsavg och arrende"/>
    <n v="1600"/>
    <d v="2015-09-30T00:00:00"/>
    <x v="0"/>
    <x v="0"/>
    <n v="19"/>
    <x v="0"/>
  </r>
  <r>
    <n v="39"/>
    <x v="42"/>
    <x v="13"/>
    <x v="13"/>
    <s v=" "/>
    <s v="Stuga 114 medlemsavg och arrende"/>
    <n v="-800"/>
    <d v="2015-09-30T00:00:00"/>
    <x v="0"/>
    <x v="3"/>
    <n v="38"/>
    <x v="3"/>
  </r>
  <r>
    <n v="39"/>
    <x v="42"/>
    <x v="14"/>
    <x v="14"/>
    <s v=" "/>
    <s v="Stuga 114 medlemsavg och arrende"/>
    <n v="-800"/>
    <d v="2015-09-30T00:00:00"/>
    <x v="0"/>
    <x v="3"/>
    <n v="39"/>
    <x v="3"/>
  </r>
  <r>
    <n v="39"/>
    <x v="42"/>
    <x v="2"/>
    <x v="2"/>
    <s v=" "/>
    <s v="Stuga 115 medlemsavg och arrende"/>
    <n v="1600"/>
    <d v="2015-09-30T00:00:00"/>
    <x v="0"/>
    <x v="0"/>
    <n v="19"/>
    <x v="0"/>
  </r>
  <r>
    <n v="39"/>
    <x v="42"/>
    <x v="13"/>
    <x v="13"/>
    <s v=" "/>
    <s v="Stuga 115 medlemsavg och arrende"/>
    <n v="-800"/>
    <d v="2015-09-30T00:00:00"/>
    <x v="0"/>
    <x v="3"/>
    <n v="38"/>
    <x v="3"/>
  </r>
  <r>
    <n v="39"/>
    <x v="42"/>
    <x v="14"/>
    <x v="14"/>
    <s v=" "/>
    <s v="Stuga 115 medlemsavg och arrende"/>
    <n v="-800"/>
    <d v="2015-09-30T00:00:00"/>
    <x v="0"/>
    <x v="3"/>
    <n v="39"/>
    <x v="3"/>
  </r>
  <r>
    <n v="39"/>
    <x v="42"/>
    <x v="2"/>
    <x v="2"/>
    <s v=" "/>
    <s v="Stuga 116 medlemsavg och arrende"/>
    <n v="1600"/>
    <d v="2015-09-30T00:00:00"/>
    <x v="0"/>
    <x v="0"/>
    <n v="19"/>
    <x v="0"/>
  </r>
  <r>
    <n v="39"/>
    <x v="42"/>
    <x v="13"/>
    <x v="13"/>
    <s v=" "/>
    <s v="Stuga 116 medlemsavg och arrende"/>
    <n v="-800"/>
    <d v="2015-09-30T00:00:00"/>
    <x v="0"/>
    <x v="3"/>
    <n v="38"/>
    <x v="3"/>
  </r>
  <r>
    <n v="39"/>
    <x v="42"/>
    <x v="14"/>
    <x v="14"/>
    <s v=" "/>
    <s v="Stuga 116 medlemsavg och arrende"/>
    <n v="-800"/>
    <d v="2015-09-30T00:00:00"/>
    <x v="0"/>
    <x v="3"/>
    <n v="39"/>
    <x v="3"/>
  </r>
  <r>
    <n v="39"/>
    <x v="42"/>
    <x v="2"/>
    <x v="2"/>
    <s v=" "/>
    <s v="Stuga 117 medlemsavg och arrende"/>
    <n v="1600"/>
    <d v="2015-09-30T00:00:00"/>
    <x v="0"/>
    <x v="0"/>
    <n v="19"/>
    <x v="0"/>
  </r>
  <r>
    <n v="39"/>
    <x v="42"/>
    <x v="13"/>
    <x v="13"/>
    <s v=" "/>
    <s v="Stuga 117 medlemsavg och arrende"/>
    <n v="-800"/>
    <d v="2015-09-30T00:00:00"/>
    <x v="0"/>
    <x v="3"/>
    <n v="38"/>
    <x v="3"/>
  </r>
  <r>
    <n v="39"/>
    <x v="42"/>
    <x v="14"/>
    <x v="14"/>
    <s v=" "/>
    <s v="Stuga 117 medlemsavg och arrende"/>
    <n v="-800"/>
    <d v="2015-09-30T00:00:00"/>
    <x v="0"/>
    <x v="3"/>
    <n v="39"/>
    <x v="3"/>
  </r>
  <r>
    <n v="39"/>
    <x v="42"/>
    <x v="2"/>
    <x v="2"/>
    <s v=" "/>
    <s v="Stuga 118 medlemsavg och arrende"/>
    <n v="1600"/>
    <d v="2015-09-30T00:00:00"/>
    <x v="0"/>
    <x v="0"/>
    <n v="19"/>
    <x v="0"/>
  </r>
  <r>
    <n v="39"/>
    <x v="42"/>
    <x v="13"/>
    <x v="13"/>
    <s v=" "/>
    <s v="Stuga 118 medlemsavg och arrende"/>
    <n v="-800"/>
    <d v="2015-09-30T00:00:00"/>
    <x v="0"/>
    <x v="3"/>
    <n v="38"/>
    <x v="3"/>
  </r>
  <r>
    <n v="39"/>
    <x v="42"/>
    <x v="14"/>
    <x v="14"/>
    <s v=" "/>
    <s v="Stuga 118 medlemsavg och arrende"/>
    <n v="-800"/>
    <d v="2015-09-30T00:00:00"/>
    <x v="0"/>
    <x v="3"/>
    <n v="39"/>
    <x v="3"/>
  </r>
  <r>
    <n v="39"/>
    <x v="42"/>
    <x v="2"/>
    <x v="2"/>
    <s v=" "/>
    <s v="Stuga 119 medlemsavg och arrende"/>
    <n v="1600"/>
    <d v="2015-09-30T00:00:00"/>
    <x v="0"/>
    <x v="0"/>
    <n v="19"/>
    <x v="0"/>
  </r>
  <r>
    <n v="39"/>
    <x v="42"/>
    <x v="13"/>
    <x v="13"/>
    <s v=" "/>
    <s v="Stuga 119 medlemsavg och arrende"/>
    <n v="-800"/>
    <d v="2015-09-30T00:00:00"/>
    <x v="0"/>
    <x v="3"/>
    <n v="38"/>
    <x v="3"/>
  </r>
  <r>
    <n v="39"/>
    <x v="42"/>
    <x v="14"/>
    <x v="14"/>
    <s v=" "/>
    <s v="Stuga 119 medlemsavg och arrende"/>
    <n v="-800"/>
    <d v="2015-09-30T00:00:00"/>
    <x v="0"/>
    <x v="3"/>
    <n v="39"/>
    <x v="3"/>
  </r>
  <r>
    <n v="39"/>
    <x v="42"/>
    <x v="2"/>
    <x v="2"/>
    <s v=" "/>
    <s v="Stuga 120 medlemsavg och arrende"/>
    <n v="1600"/>
    <d v="2015-09-30T00:00:00"/>
    <x v="0"/>
    <x v="0"/>
    <n v="19"/>
    <x v="0"/>
  </r>
  <r>
    <n v="39"/>
    <x v="42"/>
    <x v="13"/>
    <x v="13"/>
    <s v=" "/>
    <s v="Stuga 120 medlemsavg och arrende"/>
    <n v="-800"/>
    <d v="2015-09-30T00:00:00"/>
    <x v="0"/>
    <x v="3"/>
    <n v="38"/>
    <x v="3"/>
  </r>
  <r>
    <n v="39"/>
    <x v="42"/>
    <x v="14"/>
    <x v="14"/>
    <s v=" "/>
    <s v="Stuga 120 medlemsavg och arrende"/>
    <n v="-800"/>
    <d v="2015-09-30T00:00:00"/>
    <x v="0"/>
    <x v="3"/>
    <n v="39"/>
    <x v="3"/>
  </r>
  <r>
    <n v="39"/>
    <x v="42"/>
    <x v="2"/>
    <x v="2"/>
    <s v=" "/>
    <s v="Stuga 121 medlemsavg och arrende"/>
    <n v="1600"/>
    <d v="2015-09-30T00:00:00"/>
    <x v="0"/>
    <x v="0"/>
    <n v="19"/>
    <x v="0"/>
  </r>
  <r>
    <n v="39"/>
    <x v="42"/>
    <x v="13"/>
    <x v="13"/>
    <s v=" "/>
    <s v="Stuga 121 medlemsavg och arrende"/>
    <n v="-800"/>
    <d v="2015-09-30T00:00:00"/>
    <x v="0"/>
    <x v="3"/>
    <n v="38"/>
    <x v="3"/>
  </r>
  <r>
    <n v="39"/>
    <x v="42"/>
    <x v="14"/>
    <x v="14"/>
    <s v=" "/>
    <s v="Stuga 121 medlemsavg och arrende"/>
    <n v="-800"/>
    <d v="2015-09-30T00:00:00"/>
    <x v="0"/>
    <x v="3"/>
    <n v="39"/>
    <x v="3"/>
  </r>
  <r>
    <n v="39"/>
    <x v="42"/>
    <x v="2"/>
    <x v="2"/>
    <s v=" "/>
    <s v="Stuga 122 medlemsavg och arrende"/>
    <n v="1600"/>
    <d v="2015-09-30T00:00:00"/>
    <x v="0"/>
    <x v="0"/>
    <n v="19"/>
    <x v="0"/>
  </r>
  <r>
    <n v="39"/>
    <x v="42"/>
    <x v="13"/>
    <x v="13"/>
    <s v=" "/>
    <s v="Stuga 122 medlemsavg och arrende"/>
    <n v="-800"/>
    <d v="2015-09-30T00:00:00"/>
    <x v="0"/>
    <x v="3"/>
    <n v="38"/>
    <x v="3"/>
  </r>
  <r>
    <n v="39"/>
    <x v="42"/>
    <x v="14"/>
    <x v="14"/>
    <s v=" "/>
    <s v="Stuga 122 medlemsavg och arrende"/>
    <n v="-800"/>
    <d v="2015-09-30T00:00:00"/>
    <x v="0"/>
    <x v="3"/>
    <n v="39"/>
    <x v="3"/>
  </r>
  <r>
    <n v="39"/>
    <x v="42"/>
    <x v="2"/>
    <x v="2"/>
    <s v=" "/>
    <s v="Stuga 123 medlemsavg och arrende"/>
    <n v="1600"/>
    <d v="2015-09-30T00:00:00"/>
    <x v="0"/>
    <x v="0"/>
    <n v="19"/>
    <x v="0"/>
  </r>
  <r>
    <n v="39"/>
    <x v="42"/>
    <x v="13"/>
    <x v="13"/>
    <s v=" "/>
    <s v="Stuga 123 medlemsavg och arrende"/>
    <n v="-800"/>
    <d v="2015-09-30T00:00:00"/>
    <x v="0"/>
    <x v="3"/>
    <n v="38"/>
    <x v="3"/>
  </r>
  <r>
    <n v="39"/>
    <x v="42"/>
    <x v="14"/>
    <x v="14"/>
    <s v=" "/>
    <s v="Stuga 123 medlemsavg och arrende"/>
    <n v="-800"/>
    <d v="2015-09-30T00:00:00"/>
    <x v="0"/>
    <x v="3"/>
    <n v="39"/>
    <x v="3"/>
  </r>
  <r>
    <n v="39"/>
    <x v="42"/>
    <x v="2"/>
    <x v="2"/>
    <s v=" "/>
    <s v="Stuga 124 medlemsavg och arrende"/>
    <n v="1600"/>
    <d v="2015-09-30T00:00:00"/>
    <x v="0"/>
    <x v="0"/>
    <n v="19"/>
    <x v="0"/>
  </r>
  <r>
    <n v="39"/>
    <x v="42"/>
    <x v="13"/>
    <x v="13"/>
    <s v=" "/>
    <s v="Stuga 124 medlemsavg och arrende"/>
    <n v="-800"/>
    <d v="2015-09-30T00:00:00"/>
    <x v="0"/>
    <x v="3"/>
    <n v="38"/>
    <x v="3"/>
  </r>
  <r>
    <n v="39"/>
    <x v="42"/>
    <x v="14"/>
    <x v="14"/>
    <s v=" "/>
    <s v="Stuga 124 medlemsavg och arrende"/>
    <n v="-800"/>
    <d v="2015-09-30T00:00:00"/>
    <x v="0"/>
    <x v="3"/>
    <n v="39"/>
    <x v="3"/>
  </r>
  <r>
    <n v="39"/>
    <x v="42"/>
    <x v="2"/>
    <x v="2"/>
    <s v=" "/>
    <s v="Stuga 125 medlemsavg och arrende"/>
    <n v="1600"/>
    <d v="2015-09-30T00:00:00"/>
    <x v="0"/>
    <x v="0"/>
    <n v="19"/>
    <x v="0"/>
  </r>
  <r>
    <n v="39"/>
    <x v="42"/>
    <x v="13"/>
    <x v="13"/>
    <s v=" "/>
    <s v="Stuga 125 medlemsavg och arrende"/>
    <n v="-800"/>
    <d v="2015-09-30T00:00:00"/>
    <x v="0"/>
    <x v="3"/>
    <n v="38"/>
    <x v="3"/>
  </r>
  <r>
    <n v="39"/>
    <x v="42"/>
    <x v="14"/>
    <x v="14"/>
    <s v=" "/>
    <s v="Stuga 125 medlemsavg och arrende"/>
    <n v="-800"/>
    <d v="2015-09-30T00:00:00"/>
    <x v="0"/>
    <x v="3"/>
    <n v="39"/>
    <x v="3"/>
  </r>
  <r>
    <n v="39"/>
    <x v="42"/>
    <x v="2"/>
    <x v="2"/>
    <s v=" "/>
    <s v="Stuga 126 medlemsavg och arrende"/>
    <n v="1600"/>
    <d v="2015-09-30T00:00:00"/>
    <x v="0"/>
    <x v="0"/>
    <n v="19"/>
    <x v="0"/>
  </r>
  <r>
    <n v="39"/>
    <x v="42"/>
    <x v="13"/>
    <x v="13"/>
    <s v=" "/>
    <s v="Stuga 126 medlemsavg och arrende"/>
    <n v="-800"/>
    <d v="2015-09-30T00:00:00"/>
    <x v="0"/>
    <x v="3"/>
    <n v="38"/>
    <x v="3"/>
  </r>
  <r>
    <n v="39"/>
    <x v="42"/>
    <x v="14"/>
    <x v="14"/>
    <s v=" "/>
    <s v="Stuga 126 medlemsavg och arrende"/>
    <n v="-800"/>
    <d v="2015-09-30T00:00:00"/>
    <x v="0"/>
    <x v="3"/>
    <n v="39"/>
    <x v="3"/>
  </r>
  <r>
    <n v="39"/>
    <x v="42"/>
    <x v="2"/>
    <x v="2"/>
    <s v=" "/>
    <s v="Stuga 127 medlemsavg och arrende"/>
    <n v="1600"/>
    <d v="2015-09-30T00:00:00"/>
    <x v="0"/>
    <x v="0"/>
    <n v="19"/>
    <x v="0"/>
  </r>
  <r>
    <n v="39"/>
    <x v="42"/>
    <x v="13"/>
    <x v="13"/>
    <s v=" "/>
    <s v="Stuga 127 medlemsavg och arrende"/>
    <n v="-800"/>
    <d v="2015-09-30T00:00:00"/>
    <x v="0"/>
    <x v="3"/>
    <n v="38"/>
    <x v="3"/>
  </r>
  <r>
    <n v="39"/>
    <x v="42"/>
    <x v="14"/>
    <x v="14"/>
    <s v=" "/>
    <s v="Stuga 127 medlemsavg och arrende"/>
    <n v="-800"/>
    <d v="2015-09-30T00:00:00"/>
    <x v="0"/>
    <x v="3"/>
    <n v="39"/>
    <x v="3"/>
  </r>
  <r>
    <n v="39"/>
    <x v="42"/>
    <x v="2"/>
    <x v="2"/>
    <s v=" "/>
    <s v="Stuga 128 medlemsavg och arrende"/>
    <n v="1600"/>
    <d v="2015-09-30T00:00:00"/>
    <x v="0"/>
    <x v="0"/>
    <n v="19"/>
    <x v="0"/>
  </r>
  <r>
    <n v="39"/>
    <x v="42"/>
    <x v="13"/>
    <x v="13"/>
    <s v=" "/>
    <s v="Stuga 128 medlemsavg och arrende"/>
    <n v="-800"/>
    <d v="2015-09-30T00:00:00"/>
    <x v="0"/>
    <x v="3"/>
    <n v="38"/>
    <x v="3"/>
  </r>
  <r>
    <n v="39"/>
    <x v="42"/>
    <x v="14"/>
    <x v="14"/>
    <s v=" "/>
    <s v="Stuga 128 medlemsavg och arrende"/>
    <n v="-800"/>
    <d v="2015-09-30T00:00:00"/>
    <x v="0"/>
    <x v="3"/>
    <n v="39"/>
    <x v="3"/>
  </r>
  <r>
    <n v="39"/>
    <x v="42"/>
    <x v="2"/>
    <x v="2"/>
    <s v=" "/>
    <s v="Stuga 129 medlemsavg och arrende"/>
    <n v="1600"/>
    <d v="2015-09-30T00:00:00"/>
    <x v="0"/>
    <x v="0"/>
    <n v="19"/>
    <x v="0"/>
  </r>
  <r>
    <n v="39"/>
    <x v="42"/>
    <x v="13"/>
    <x v="13"/>
    <s v=" "/>
    <s v="Stuga 129 medlemsavg och arrende"/>
    <n v="-800"/>
    <d v="2015-09-30T00:00:00"/>
    <x v="0"/>
    <x v="3"/>
    <n v="38"/>
    <x v="3"/>
  </r>
  <r>
    <n v="39"/>
    <x v="42"/>
    <x v="14"/>
    <x v="14"/>
    <s v=" "/>
    <s v="Stuga 129 medlemsavg och arrende"/>
    <n v="-800"/>
    <d v="2015-09-30T00:00:00"/>
    <x v="0"/>
    <x v="3"/>
    <n v="39"/>
    <x v="3"/>
  </r>
  <r>
    <n v="39"/>
    <x v="42"/>
    <x v="2"/>
    <x v="2"/>
    <s v=" "/>
    <s v="Stuga 130 medlemsavg och arrende"/>
    <n v="1600"/>
    <d v="2015-09-30T00:00:00"/>
    <x v="0"/>
    <x v="0"/>
    <n v="19"/>
    <x v="0"/>
  </r>
  <r>
    <n v="39"/>
    <x v="42"/>
    <x v="13"/>
    <x v="13"/>
    <s v=" "/>
    <s v="Stuga 130 medlemsavg och arrende"/>
    <n v="-800"/>
    <d v="2015-09-30T00:00:00"/>
    <x v="0"/>
    <x v="3"/>
    <n v="38"/>
    <x v="3"/>
  </r>
  <r>
    <n v="39"/>
    <x v="42"/>
    <x v="14"/>
    <x v="14"/>
    <s v=" "/>
    <s v="Stuga 130 medlemsavg och arrende"/>
    <n v="-800"/>
    <d v="2015-09-30T00:00:00"/>
    <x v="0"/>
    <x v="3"/>
    <n v="39"/>
    <x v="3"/>
  </r>
  <r>
    <n v="39"/>
    <x v="42"/>
    <x v="2"/>
    <x v="2"/>
    <s v=" "/>
    <s v="Stuga 131 medlemsavg och arrende"/>
    <n v="1600"/>
    <d v="2015-09-30T00:00:00"/>
    <x v="0"/>
    <x v="0"/>
    <n v="19"/>
    <x v="0"/>
  </r>
  <r>
    <n v="39"/>
    <x v="42"/>
    <x v="13"/>
    <x v="13"/>
    <s v=" "/>
    <s v="Stuga 131 medlemsavg och arrende"/>
    <n v="-800"/>
    <d v="2015-09-30T00:00:00"/>
    <x v="0"/>
    <x v="3"/>
    <n v="38"/>
    <x v="3"/>
  </r>
  <r>
    <n v="39"/>
    <x v="42"/>
    <x v="14"/>
    <x v="14"/>
    <s v=" "/>
    <s v="Stuga 131 medlemsavg och arrende"/>
    <n v="-800"/>
    <d v="2015-09-30T00:00:00"/>
    <x v="0"/>
    <x v="3"/>
    <n v="39"/>
    <x v="3"/>
  </r>
  <r>
    <n v="39"/>
    <x v="42"/>
    <x v="2"/>
    <x v="2"/>
    <s v=" "/>
    <s v="Stuga 132 medlemsavg och arrende"/>
    <n v="1600"/>
    <d v="2015-09-30T00:00:00"/>
    <x v="0"/>
    <x v="0"/>
    <n v="19"/>
    <x v="0"/>
  </r>
  <r>
    <n v="39"/>
    <x v="42"/>
    <x v="13"/>
    <x v="13"/>
    <s v=" "/>
    <s v="Stuga 132 medlemsavg och arrende"/>
    <n v="-800"/>
    <d v="2015-09-30T00:00:00"/>
    <x v="0"/>
    <x v="3"/>
    <n v="38"/>
    <x v="3"/>
  </r>
  <r>
    <n v="39"/>
    <x v="42"/>
    <x v="14"/>
    <x v="14"/>
    <s v=" "/>
    <s v="Stuga 132 medlemsavg och arrende"/>
    <n v="-800"/>
    <d v="2015-09-30T00:00:00"/>
    <x v="0"/>
    <x v="3"/>
    <n v="39"/>
    <x v="3"/>
  </r>
  <r>
    <n v="39"/>
    <x v="42"/>
    <x v="2"/>
    <x v="2"/>
    <s v=" "/>
    <s v="Stuga 133 medlemsavg och arrende"/>
    <n v="1600"/>
    <d v="2015-09-30T00:00:00"/>
    <x v="0"/>
    <x v="0"/>
    <n v="19"/>
    <x v="0"/>
  </r>
  <r>
    <n v="39"/>
    <x v="42"/>
    <x v="13"/>
    <x v="13"/>
    <s v=" "/>
    <s v="Stuga 133 medlemsavg och arrende"/>
    <n v="-800"/>
    <d v="2015-09-30T00:00:00"/>
    <x v="0"/>
    <x v="3"/>
    <n v="38"/>
    <x v="3"/>
  </r>
  <r>
    <n v="39"/>
    <x v="42"/>
    <x v="14"/>
    <x v="14"/>
    <s v=" "/>
    <s v="Stuga 133 medlemsavg och arrende"/>
    <n v="-800"/>
    <d v="2015-09-30T00:00:00"/>
    <x v="0"/>
    <x v="3"/>
    <n v="39"/>
    <x v="3"/>
  </r>
  <r>
    <n v="39"/>
    <x v="42"/>
    <x v="2"/>
    <x v="2"/>
    <s v=" "/>
    <s v="Stuga 134 medlemsavg och arrende"/>
    <n v="1600"/>
    <d v="2015-09-30T00:00:00"/>
    <x v="0"/>
    <x v="0"/>
    <n v="19"/>
    <x v="0"/>
  </r>
  <r>
    <n v="39"/>
    <x v="42"/>
    <x v="13"/>
    <x v="13"/>
    <s v=" "/>
    <s v="Stuga 134 medlemsavg och arrende"/>
    <n v="-800"/>
    <d v="2015-09-30T00:00:00"/>
    <x v="0"/>
    <x v="3"/>
    <n v="38"/>
    <x v="3"/>
  </r>
  <r>
    <n v="39"/>
    <x v="42"/>
    <x v="14"/>
    <x v="14"/>
    <s v=" "/>
    <s v="Stuga 134 medlemsavg och arrende"/>
    <n v="-800"/>
    <d v="2015-09-30T00:00:00"/>
    <x v="0"/>
    <x v="3"/>
    <n v="39"/>
    <x v="3"/>
  </r>
  <r>
    <n v="39"/>
    <x v="42"/>
    <x v="2"/>
    <x v="2"/>
    <s v=" "/>
    <s v="Stuga 135 medlemsavg och arrende"/>
    <n v="1600"/>
    <d v="2015-09-30T00:00:00"/>
    <x v="0"/>
    <x v="0"/>
    <n v="19"/>
    <x v="0"/>
  </r>
  <r>
    <n v="39"/>
    <x v="42"/>
    <x v="13"/>
    <x v="13"/>
    <s v=" "/>
    <s v="Stuga 135 medlemsavg och arrende"/>
    <n v="-800"/>
    <d v="2015-09-30T00:00:00"/>
    <x v="0"/>
    <x v="3"/>
    <n v="38"/>
    <x v="3"/>
  </r>
  <r>
    <n v="39"/>
    <x v="42"/>
    <x v="14"/>
    <x v="14"/>
    <s v=" "/>
    <s v="Stuga 135 medlemsavg och arrende"/>
    <n v="-800"/>
    <d v="2015-09-30T00:00:00"/>
    <x v="0"/>
    <x v="3"/>
    <n v="39"/>
    <x v="3"/>
  </r>
  <r>
    <n v="39"/>
    <x v="42"/>
    <x v="2"/>
    <x v="2"/>
    <s v=" "/>
    <s v="Stuga 136 medlemsavg och arrende"/>
    <n v="1600"/>
    <d v="2015-09-30T00:00:00"/>
    <x v="0"/>
    <x v="0"/>
    <n v="19"/>
    <x v="0"/>
  </r>
  <r>
    <n v="39"/>
    <x v="42"/>
    <x v="13"/>
    <x v="13"/>
    <s v=" "/>
    <s v="Stuga 136 medlemsavg och arrende"/>
    <n v="-800"/>
    <d v="2015-09-30T00:00:00"/>
    <x v="0"/>
    <x v="3"/>
    <n v="38"/>
    <x v="3"/>
  </r>
  <r>
    <n v="39"/>
    <x v="42"/>
    <x v="14"/>
    <x v="14"/>
    <s v=" "/>
    <s v="Stuga 136 medlemsavg och arrende"/>
    <n v="-800"/>
    <d v="2015-09-30T00:00:00"/>
    <x v="0"/>
    <x v="3"/>
    <n v="39"/>
    <x v="3"/>
  </r>
  <r>
    <n v="39"/>
    <x v="42"/>
    <x v="2"/>
    <x v="2"/>
    <s v=" "/>
    <s v="Stuga 137 medlemsavg och arrende"/>
    <n v="1600"/>
    <d v="2015-09-30T00:00:00"/>
    <x v="0"/>
    <x v="0"/>
    <n v="19"/>
    <x v="0"/>
  </r>
  <r>
    <n v="39"/>
    <x v="42"/>
    <x v="13"/>
    <x v="13"/>
    <s v=" "/>
    <s v="Stuga 137 medlemsavg och arrende"/>
    <n v="-800"/>
    <d v="2015-09-30T00:00:00"/>
    <x v="0"/>
    <x v="3"/>
    <n v="38"/>
    <x v="3"/>
  </r>
  <r>
    <n v="39"/>
    <x v="42"/>
    <x v="14"/>
    <x v="14"/>
    <s v=" "/>
    <s v="Stuga 137 medlemsavg och arrende"/>
    <n v="-800"/>
    <d v="2015-09-30T00:00:00"/>
    <x v="0"/>
    <x v="3"/>
    <n v="39"/>
    <x v="3"/>
  </r>
  <r>
    <n v="39"/>
    <x v="42"/>
    <x v="2"/>
    <x v="2"/>
    <s v=" "/>
    <s v="Stuga 138 medlemsavg och arrende"/>
    <n v="1600"/>
    <d v="2015-09-30T00:00:00"/>
    <x v="0"/>
    <x v="0"/>
    <n v="19"/>
    <x v="0"/>
  </r>
  <r>
    <n v="39"/>
    <x v="42"/>
    <x v="13"/>
    <x v="13"/>
    <s v=" "/>
    <s v="Stuga 138 medlemsavg och arrende"/>
    <n v="-800"/>
    <d v="2015-09-30T00:00:00"/>
    <x v="0"/>
    <x v="3"/>
    <n v="38"/>
    <x v="3"/>
  </r>
  <r>
    <n v="39"/>
    <x v="42"/>
    <x v="14"/>
    <x v="14"/>
    <s v=" "/>
    <s v="Stuga 138 medlemsavg och arrende"/>
    <n v="-800"/>
    <d v="2015-09-30T00:00:00"/>
    <x v="0"/>
    <x v="3"/>
    <n v="39"/>
    <x v="3"/>
  </r>
  <r>
    <n v="39"/>
    <x v="42"/>
    <x v="2"/>
    <x v="2"/>
    <s v=" "/>
    <s v="Stuga 139 medlemsavg och arrende"/>
    <n v="1600"/>
    <d v="2015-09-30T00:00:00"/>
    <x v="0"/>
    <x v="0"/>
    <n v="19"/>
    <x v="0"/>
  </r>
  <r>
    <n v="39"/>
    <x v="42"/>
    <x v="13"/>
    <x v="13"/>
    <s v=" "/>
    <s v="Stuga 139 medlemsavg och arrende"/>
    <n v="-800"/>
    <d v="2015-09-30T00:00:00"/>
    <x v="0"/>
    <x v="3"/>
    <n v="38"/>
    <x v="3"/>
  </r>
  <r>
    <n v="39"/>
    <x v="42"/>
    <x v="14"/>
    <x v="14"/>
    <s v=" "/>
    <s v="Stuga 139 medlemsavg och arrende"/>
    <n v="-800"/>
    <d v="2015-09-30T00:00:00"/>
    <x v="0"/>
    <x v="3"/>
    <n v="39"/>
    <x v="3"/>
  </r>
  <r>
    <n v="39"/>
    <x v="42"/>
    <x v="2"/>
    <x v="2"/>
    <s v=" "/>
    <s v="Stuga 140 medlemsavg och arrende"/>
    <n v="1600"/>
    <d v="2015-09-30T00:00:00"/>
    <x v="0"/>
    <x v="0"/>
    <n v="19"/>
    <x v="0"/>
  </r>
  <r>
    <n v="39"/>
    <x v="42"/>
    <x v="13"/>
    <x v="13"/>
    <s v=" "/>
    <s v="Stuga 140 medlemsavg och arrende"/>
    <n v="-800"/>
    <d v="2015-09-30T00:00:00"/>
    <x v="0"/>
    <x v="3"/>
    <n v="38"/>
    <x v="3"/>
  </r>
  <r>
    <n v="39"/>
    <x v="42"/>
    <x v="14"/>
    <x v="14"/>
    <s v=" "/>
    <s v="Stuga 140 medlemsavg och arrende"/>
    <n v="-800"/>
    <d v="2015-09-30T00:00:00"/>
    <x v="0"/>
    <x v="3"/>
    <n v="39"/>
    <x v="3"/>
  </r>
  <r>
    <n v="40"/>
    <x v="43"/>
    <x v="2"/>
    <x v="2"/>
    <s v=" "/>
    <s v="Arvoden 2016"/>
    <n v="-8000"/>
    <d v="2015-11-17T00:00:00"/>
    <x v="0"/>
    <x v="0"/>
    <n v="19"/>
    <x v="0"/>
  </r>
  <r>
    <n v="40"/>
    <x v="43"/>
    <x v="26"/>
    <x v="26"/>
    <n v="100"/>
    <s v="Arvoden 2016"/>
    <n v="8000"/>
    <d v="2015-11-17T00:00:00"/>
    <x v="0"/>
    <x v="2"/>
    <n v="64"/>
    <x v="2"/>
  </r>
  <r>
    <n v="41"/>
    <x v="44"/>
    <x v="2"/>
    <x v="2"/>
    <s v=" "/>
    <s v="Ellevio"/>
    <n v="-1800"/>
    <d v="2015-12-01T00:00:00"/>
    <x v="0"/>
    <x v="0"/>
    <n v="19"/>
    <x v="0"/>
  </r>
  <r>
    <n v="41"/>
    <x v="44"/>
    <x v="27"/>
    <x v="27"/>
    <n v="101"/>
    <s v="Ellevio"/>
    <n v="1800"/>
    <d v="2015-12-01T00:00:00"/>
    <x v="0"/>
    <x v="2"/>
    <n v="51"/>
    <x v="2"/>
  </r>
  <r>
    <n v="42"/>
    <x v="44"/>
    <x v="2"/>
    <x v="2"/>
    <s v=" "/>
    <s v="Ellevio"/>
    <n v="-2200"/>
    <d v="2015-12-01T00:00:00"/>
    <x v="0"/>
    <x v="0"/>
    <n v="19"/>
    <x v="0"/>
  </r>
  <r>
    <n v="42"/>
    <x v="44"/>
    <x v="27"/>
    <x v="27"/>
    <n v="102"/>
    <s v="Ellevio"/>
    <n v="2200"/>
    <d v="2015-12-01T00:00:00"/>
    <x v="0"/>
    <x v="2"/>
    <n v="51"/>
    <x v="2"/>
  </r>
  <r>
    <n v="43"/>
    <x v="44"/>
    <x v="2"/>
    <x v="2"/>
    <s v=" "/>
    <s v="Ellevio"/>
    <n v="-2200"/>
    <d v="2015-12-01T00:00:00"/>
    <x v="0"/>
    <x v="0"/>
    <n v="19"/>
    <x v="0"/>
  </r>
  <r>
    <n v="43"/>
    <x v="44"/>
    <x v="27"/>
    <x v="27"/>
    <n v="103"/>
    <s v="Ellevio"/>
    <n v="2200"/>
    <d v="2015-12-01T00:00:00"/>
    <x v="0"/>
    <x v="2"/>
    <n v="51"/>
    <x v="2"/>
  </r>
  <r>
    <n v="44"/>
    <x v="44"/>
    <x v="2"/>
    <x v="2"/>
    <s v=" "/>
    <s v="Ellevio"/>
    <n v="-4300"/>
    <d v="2015-12-01T00:00:00"/>
    <x v="0"/>
    <x v="0"/>
    <n v="19"/>
    <x v="0"/>
  </r>
  <r>
    <n v="44"/>
    <x v="44"/>
    <x v="27"/>
    <x v="27"/>
    <n v="105"/>
    <s v="Ellevio"/>
    <n v="4300"/>
    <d v="2015-12-01T00:00:00"/>
    <x v="0"/>
    <x v="2"/>
    <n v="51"/>
    <x v="2"/>
  </r>
  <r>
    <n v="45"/>
    <x v="44"/>
    <x v="2"/>
    <x v="2"/>
    <s v=" "/>
    <s v="Stockholm Vatten"/>
    <n v="-15000"/>
    <d v="2015-12-01T00:00:00"/>
    <x v="0"/>
    <x v="0"/>
    <n v="19"/>
    <x v="0"/>
  </r>
  <r>
    <n v="45"/>
    <x v="44"/>
    <x v="28"/>
    <x v="28"/>
    <n v="100"/>
    <s v="Stockholm Vatten"/>
    <n v="15000"/>
    <d v="2015-12-01T00:00:00"/>
    <x v="0"/>
    <x v="2"/>
    <n v="51"/>
    <x v="2"/>
  </r>
  <r>
    <n v="46"/>
    <x v="44"/>
    <x v="2"/>
    <x v="2"/>
    <s v=" "/>
    <s v="Stockholm Vatten"/>
    <n v="-200"/>
    <d v="2015-12-01T00:00:00"/>
    <x v="0"/>
    <x v="0"/>
    <n v="19"/>
    <x v="0"/>
  </r>
  <r>
    <n v="46"/>
    <x v="44"/>
    <x v="28"/>
    <x v="28"/>
    <n v="102"/>
    <s v="Stockholm Vatten"/>
    <n v="200"/>
    <d v="2015-12-01T00:00:00"/>
    <x v="0"/>
    <x v="2"/>
    <n v="51"/>
    <x v="2"/>
  </r>
  <r>
    <n v="47"/>
    <x v="44"/>
    <x v="2"/>
    <x v="2"/>
    <s v=" "/>
    <s v="Stockholm Vatten"/>
    <n v="-1800"/>
    <d v="2015-12-01T00:00:00"/>
    <x v="0"/>
    <x v="0"/>
    <n v="19"/>
    <x v="0"/>
  </r>
  <r>
    <n v="47"/>
    <x v="44"/>
    <x v="28"/>
    <x v="28"/>
    <n v="105"/>
    <s v="Stockholm Vatten"/>
    <n v="1800"/>
    <d v="2015-12-01T00:00:00"/>
    <x v="0"/>
    <x v="2"/>
    <n v="51"/>
    <x v="2"/>
  </r>
  <r>
    <n v="48"/>
    <x v="44"/>
    <x v="2"/>
    <x v="2"/>
    <s v=" "/>
    <s v="Container mm"/>
    <n v="-14000"/>
    <d v="2015-12-01T00:00:00"/>
    <x v="0"/>
    <x v="0"/>
    <n v="19"/>
    <x v="0"/>
  </r>
  <r>
    <n v="48"/>
    <x v="44"/>
    <x v="29"/>
    <x v="29"/>
    <n v="100"/>
    <s v="Container mm"/>
    <n v="14000"/>
    <d v="2015-12-01T00:00:00"/>
    <x v="0"/>
    <x v="2"/>
    <n v="51"/>
    <x v="2"/>
  </r>
  <r>
    <n v="49"/>
    <x v="44"/>
    <x v="2"/>
    <x v="2"/>
    <s v=" "/>
    <s v="Stockholm Vatten avfall"/>
    <n v="-4500"/>
    <d v="2015-12-01T00:00:00"/>
    <x v="0"/>
    <x v="0"/>
    <n v="19"/>
    <x v="0"/>
  </r>
  <r>
    <n v="49"/>
    <x v="44"/>
    <x v="30"/>
    <x v="30"/>
    <n v="100"/>
    <s v="Stockholm Vatten avfall"/>
    <n v="4500"/>
    <d v="2015-12-01T00:00:00"/>
    <x v="0"/>
    <x v="2"/>
    <n v="51"/>
    <x v="2"/>
  </r>
  <r>
    <n v="50"/>
    <x v="44"/>
    <x v="2"/>
    <x v="2"/>
    <s v=" "/>
    <s v="Reparation och underhåll"/>
    <n v="-8000"/>
    <d v="2015-12-01T00:00:00"/>
    <x v="0"/>
    <x v="0"/>
    <n v="19"/>
    <x v="0"/>
  </r>
  <r>
    <n v="50"/>
    <x v="44"/>
    <x v="31"/>
    <x v="31"/>
    <n v="100"/>
    <s v="Reparation och underhåll"/>
    <n v="8000"/>
    <d v="2015-12-01T00:00:00"/>
    <x v="0"/>
    <x v="2"/>
    <n v="51"/>
    <x v="2"/>
  </r>
  <r>
    <n v="51"/>
    <x v="44"/>
    <x v="0"/>
    <x v="0"/>
    <s v=" "/>
    <s v="Företagsförsäkring"/>
    <n v="-3800"/>
    <d v="2015-12-01T00:00:00"/>
    <x v="0"/>
    <x v="0"/>
    <n v="17"/>
    <x v="0"/>
  </r>
  <r>
    <n v="51"/>
    <x v="44"/>
    <x v="32"/>
    <x v="32"/>
    <n v="100"/>
    <s v="Företagsförsäkring"/>
    <n v="3800"/>
    <d v="2015-12-01T00:00:00"/>
    <x v="0"/>
    <x v="2"/>
    <n v="63"/>
    <x v="2"/>
  </r>
  <r>
    <n v="52"/>
    <x v="45"/>
    <x v="4"/>
    <x v="4"/>
    <s v=" "/>
    <s v="Sparränta"/>
    <n v="1300"/>
    <d v="2015-12-31T00:00:00"/>
    <x v="0"/>
    <x v="0"/>
    <n v="19"/>
    <x v="0"/>
  </r>
  <r>
    <n v="52"/>
    <x v="45"/>
    <x v="33"/>
    <x v="33"/>
    <s v=" "/>
    <s v="Sparränta"/>
    <n v="-1300"/>
    <d v="2015-12-31T00:00:00"/>
    <x v="0"/>
    <x v="4"/>
    <n v="83"/>
    <x v="4"/>
  </r>
  <r>
    <n v="53"/>
    <x v="45"/>
    <x v="34"/>
    <x v="6"/>
    <s v=" "/>
    <s v="Årets resultat"/>
    <n v="9812"/>
    <d v="2015-12-31T00:00:00"/>
    <x v="0"/>
    <x v="4"/>
    <n v="89"/>
    <x v="5"/>
  </r>
  <r>
    <n v="53"/>
    <x v="45"/>
    <x v="6"/>
    <x v="6"/>
    <s v=" "/>
    <s v="Årets resultat"/>
    <n v="-9812"/>
    <d v="2015-12-31T00:00:00"/>
    <x v="0"/>
    <x v="1"/>
    <n v="20"/>
    <x v="1"/>
  </r>
  <r>
    <n v="0"/>
    <x v="46"/>
    <x v="0"/>
    <x v="0"/>
    <s v=" "/>
    <s v="IB 2016"/>
    <n v="4000"/>
    <d v="2016-01-01T00:00:00"/>
    <x v="1"/>
    <x v="0"/>
    <n v="17"/>
    <x v="0"/>
  </r>
  <r>
    <n v="0"/>
    <x v="46"/>
    <x v="1"/>
    <x v="1"/>
    <s v=" "/>
    <s v="IB 2016"/>
    <n v="1000"/>
    <d v="2016-01-01T00:00:00"/>
    <x v="1"/>
    <x v="0"/>
    <n v="19"/>
    <x v="0"/>
  </r>
  <r>
    <n v="0"/>
    <x v="46"/>
    <x v="2"/>
    <x v="2"/>
    <s v=" "/>
    <s v="IB 2016"/>
    <n v="5000"/>
    <d v="2016-01-01T00:00:00"/>
    <x v="1"/>
    <x v="0"/>
    <n v="19"/>
    <x v="0"/>
  </r>
  <r>
    <n v="0"/>
    <x v="46"/>
    <x v="3"/>
    <x v="3"/>
    <s v=" "/>
    <s v="IB 2016"/>
    <n v="100000"/>
    <d v="2016-01-01T00:00:00"/>
    <x v="1"/>
    <x v="0"/>
    <n v="19"/>
    <x v="0"/>
  </r>
  <r>
    <n v="0"/>
    <x v="46"/>
    <x v="4"/>
    <x v="4"/>
    <s v=" "/>
    <s v="IB 2016"/>
    <n v="139329"/>
    <d v="2016-01-01T00:00:00"/>
    <x v="1"/>
    <x v="0"/>
    <n v="19"/>
    <x v="0"/>
  </r>
  <r>
    <n v="0"/>
    <x v="46"/>
    <x v="5"/>
    <x v="5"/>
    <s v=" "/>
    <s v="IB 2016"/>
    <n v="-90000"/>
    <d v="2016-01-01T00:00:00"/>
    <x v="1"/>
    <x v="1"/>
    <n v="20"/>
    <x v="1"/>
  </r>
  <r>
    <n v="0"/>
    <x v="46"/>
    <x v="6"/>
    <x v="6"/>
    <s v=" "/>
    <s v="IB 2016"/>
    <n v="-9329"/>
    <d v="2016-01-01T00:00:00"/>
    <x v="1"/>
    <x v="1"/>
    <n v="20"/>
    <x v="1"/>
  </r>
  <r>
    <n v="0"/>
    <x v="46"/>
    <x v="7"/>
    <x v="7"/>
    <s v=" "/>
    <s v="IB 2016"/>
    <n v="-150000"/>
    <d v="2016-01-01T00:00:00"/>
    <x v="1"/>
    <x v="1"/>
    <n v="21"/>
    <x v="1"/>
  </r>
  <r>
    <n v="1"/>
    <x v="47"/>
    <x v="2"/>
    <x v="2"/>
    <s v=" "/>
    <s v="Årspris företagspaket"/>
    <n v="-900"/>
    <d v="2016-01-07T00:00:00"/>
    <x v="1"/>
    <x v="0"/>
    <n v="19"/>
    <x v="0"/>
  </r>
  <r>
    <n v="1"/>
    <x v="47"/>
    <x v="8"/>
    <x v="8"/>
    <n v="100"/>
    <s v="Årspris företagspaket"/>
    <n v="900"/>
    <d v="2016-01-07T00:00:00"/>
    <x v="1"/>
    <x v="2"/>
    <n v="65"/>
    <x v="2"/>
  </r>
  <r>
    <n v="2"/>
    <x v="48"/>
    <x v="9"/>
    <x v="9"/>
    <s v=" "/>
    <s v="Köavgift"/>
    <n v="-300"/>
    <d v="2016-01-08T00:00:00"/>
    <x v="1"/>
    <x v="3"/>
    <n v="38"/>
    <x v="3"/>
  </r>
  <r>
    <n v="2"/>
    <x v="48"/>
    <x v="2"/>
    <x v="2"/>
    <s v=" "/>
    <s v="Köavgift"/>
    <n v="300"/>
    <d v="2016-01-08T00:00:00"/>
    <x v="1"/>
    <x v="0"/>
    <n v="19"/>
    <x v="0"/>
  </r>
  <r>
    <n v="3"/>
    <x v="49"/>
    <x v="2"/>
    <x v="2"/>
    <s v=" "/>
    <s v="Medlemsavgift"/>
    <n v="-3000"/>
    <d v="2016-01-26T00:00:00"/>
    <x v="1"/>
    <x v="0"/>
    <n v="19"/>
    <x v="0"/>
  </r>
  <r>
    <n v="3"/>
    <x v="49"/>
    <x v="10"/>
    <x v="10"/>
    <n v="100"/>
    <s v="Medlemsavgift"/>
    <n v="3000"/>
    <d v="2016-01-26T00:00:00"/>
    <x v="1"/>
    <x v="2"/>
    <n v="69"/>
    <x v="2"/>
  </r>
  <r>
    <n v="4"/>
    <x v="50"/>
    <x v="9"/>
    <x v="9"/>
    <s v=" "/>
    <s v="Köavgift"/>
    <n v="-300"/>
    <d v="2016-02-03T00:00:00"/>
    <x v="1"/>
    <x v="3"/>
    <n v="38"/>
    <x v="3"/>
  </r>
  <r>
    <n v="4"/>
    <x v="50"/>
    <x v="2"/>
    <x v="2"/>
    <s v=" "/>
    <s v="Köavgift"/>
    <n v="300"/>
    <d v="2016-02-03T00:00:00"/>
    <x v="1"/>
    <x v="0"/>
    <n v="19"/>
    <x v="0"/>
  </r>
  <r>
    <n v="5"/>
    <x v="51"/>
    <x v="9"/>
    <x v="9"/>
    <s v=" "/>
    <s v="Köavgift"/>
    <n v="-300"/>
    <d v="2016-02-04T00:00:00"/>
    <x v="1"/>
    <x v="3"/>
    <n v="38"/>
    <x v="3"/>
  </r>
  <r>
    <n v="5"/>
    <x v="51"/>
    <x v="2"/>
    <x v="2"/>
    <s v=" "/>
    <s v="Köavgift"/>
    <n v="300"/>
    <d v="2016-02-04T00:00:00"/>
    <x v="1"/>
    <x v="0"/>
    <n v="19"/>
    <x v="0"/>
  </r>
  <r>
    <n v="6"/>
    <x v="52"/>
    <x v="2"/>
    <x v="2"/>
    <s v=" "/>
    <s v="Koloniträdgårdar"/>
    <n v="-500"/>
    <d v="2016-02-08T00:00:00"/>
    <x v="1"/>
    <x v="0"/>
    <n v="19"/>
    <x v="0"/>
  </r>
  <r>
    <n v="6"/>
    <x v="52"/>
    <x v="11"/>
    <x v="11"/>
    <n v="100"/>
    <s v="Koloniträdgårdar"/>
    <n v="500"/>
    <d v="2016-02-08T00:00:00"/>
    <x v="1"/>
    <x v="2"/>
    <n v="69"/>
    <x v="2"/>
  </r>
  <r>
    <n v="7"/>
    <x v="53"/>
    <x v="9"/>
    <x v="9"/>
    <s v=" "/>
    <s v="Köavgift"/>
    <n v="-300"/>
    <d v="2016-02-10T00:00:00"/>
    <x v="1"/>
    <x v="3"/>
    <n v="38"/>
    <x v="3"/>
  </r>
  <r>
    <n v="7"/>
    <x v="53"/>
    <x v="2"/>
    <x v="2"/>
    <s v=" "/>
    <s v="Köavgift"/>
    <n v="300"/>
    <d v="2016-02-10T00:00:00"/>
    <x v="1"/>
    <x v="0"/>
    <n v="19"/>
    <x v="0"/>
  </r>
  <r>
    <n v="7"/>
    <x v="53"/>
    <x v="9"/>
    <x v="9"/>
    <s v=" "/>
    <s v="Köavgift"/>
    <n v="-300"/>
    <d v="2016-02-10T00:00:00"/>
    <x v="1"/>
    <x v="3"/>
    <n v="38"/>
    <x v="3"/>
  </r>
  <r>
    <n v="7"/>
    <x v="53"/>
    <x v="2"/>
    <x v="2"/>
    <s v=" "/>
    <s v="Köavgift"/>
    <n v="300"/>
    <d v="2016-02-10T00:00:00"/>
    <x v="1"/>
    <x v="0"/>
    <n v="19"/>
    <x v="0"/>
  </r>
  <r>
    <n v="8"/>
    <x v="54"/>
    <x v="2"/>
    <x v="2"/>
    <s v=" "/>
    <s v="Odlarskola"/>
    <n v="-1000"/>
    <d v="2016-02-11T00:00:00"/>
    <x v="1"/>
    <x v="0"/>
    <n v="19"/>
    <x v="0"/>
  </r>
  <r>
    <n v="8"/>
    <x v="54"/>
    <x v="12"/>
    <x v="12"/>
    <n v="100"/>
    <s v="Odlarskola"/>
    <n v="1000"/>
    <d v="2016-02-11T00:00:00"/>
    <x v="1"/>
    <x v="2"/>
    <n v="76"/>
    <x v="2"/>
  </r>
  <r>
    <n v="9"/>
    <x v="55"/>
    <x v="2"/>
    <x v="2"/>
    <s v=" "/>
    <s v="Stuga 101 medlemsavg och arrende"/>
    <n v="1800"/>
    <d v="2016-02-16T00:00:00"/>
    <x v="1"/>
    <x v="0"/>
    <n v="19"/>
    <x v="0"/>
  </r>
  <r>
    <n v="9"/>
    <x v="55"/>
    <x v="13"/>
    <x v="13"/>
    <s v=" "/>
    <s v="Stuga 101 medlemsavg och arrende"/>
    <n v="-1000"/>
    <d v="2016-02-16T00:00:00"/>
    <x v="1"/>
    <x v="3"/>
    <n v="38"/>
    <x v="3"/>
  </r>
  <r>
    <n v="9"/>
    <x v="55"/>
    <x v="14"/>
    <x v="14"/>
    <s v=" "/>
    <s v="Stuga 101 medlemsavg och arrende"/>
    <n v="-800"/>
    <d v="2016-02-16T00:00:00"/>
    <x v="1"/>
    <x v="3"/>
    <n v="39"/>
    <x v="3"/>
  </r>
  <r>
    <n v="9"/>
    <x v="55"/>
    <x v="2"/>
    <x v="2"/>
    <s v=" "/>
    <s v="Stuga 102 medlemsavg och arrende"/>
    <n v="1800"/>
    <d v="2016-02-16T00:00:00"/>
    <x v="1"/>
    <x v="0"/>
    <n v="19"/>
    <x v="0"/>
  </r>
  <r>
    <n v="9"/>
    <x v="55"/>
    <x v="13"/>
    <x v="13"/>
    <s v=" "/>
    <s v="Stuga 102 medlemsavg och arrende"/>
    <n v="-1000"/>
    <d v="2016-02-16T00:00:00"/>
    <x v="1"/>
    <x v="3"/>
    <n v="38"/>
    <x v="3"/>
  </r>
  <r>
    <n v="9"/>
    <x v="55"/>
    <x v="14"/>
    <x v="14"/>
    <s v=" "/>
    <s v="Stuga 102 medlemsavg och arrende"/>
    <n v="-800"/>
    <d v="2016-02-16T00:00:00"/>
    <x v="1"/>
    <x v="3"/>
    <n v="39"/>
    <x v="3"/>
  </r>
  <r>
    <n v="9"/>
    <x v="55"/>
    <x v="2"/>
    <x v="2"/>
    <s v=" "/>
    <s v="Stuga 122 medlemsavg och arrende"/>
    <n v="1800"/>
    <d v="2016-02-16T00:00:00"/>
    <x v="1"/>
    <x v="0"/>
    <n v="19"/>
    <x v="0"/>
  </r>
  <r>
    <n v="9"/>
    <x v="55"/>
    <x v="13"/>
    <x v="13"/>
    <s v=" "/>
    <s v="Stuga 122 medlemsavg och arrende"/>
    <n v="-1000"/>
    <d v="2016-02-16T00:00:00"/>
    <x v="1"/>
    <x v="3"/>
    <n v="38"/>
    <x v="3"/>
  </r>
  <r>
    <n v="9"/>
    <x v="55"/>
    <x v="14"/>
    <x v="14"/>
    <s v=" "/>
    <s v="Stuga 122 medlemsavg och arrende"/>
    <n v="-800"/>
    <d v="2016-02-16T00:00:00"/>
    <x v="1"/>
    <x v="3"/>
    <n v="39"/>
    <x v="3"/>
  </r>
  <r>
    <n v="9"/>
    <x v="55"/>
    <x v="2"/>
    <x v="2"/>
    <s v=" "/>
    <s v="Stuga 123 medlemsavg och arrende"/>
    <n v="1800"/>
    <d v="2016-02-16T00:00:00"/>
    <x v="1"/>
    <x v="0"/>
    <n v="19"/>
    <x v="0"/>
  </r>
  <r>
    <n v="9"/>
    <x v="55"/>
    <x v="13"/>
    <x v="13"/>
    <s v=" "/>
    <s v="Stuga 123 medlemsavg och arrende"/>
    <n v="-1000"/>
    <d v="2016-02-16T00:00:00"/>
    <x v="1"/>
    <x v="3"/>
    <n v="38"/>
    <x v="3"/>
  </r>
  <r>
    <n v="9"/>
    <x v="55"/>
    <x v="14"/>
    <x v="14"/>
    <s v=" "/>
    <s v="Stuga 123 medlemsavg och arrende"/>
    <n v="-800"/>
    <d v="2016-02-16T00:00:00"/>
    <x v="1"/>
    <x v="3"/>
    <n v="39"/>
    <x v="3"/>
  </r>
  <r>
    <n v="9"/>
    <x v="56"/>
    <x v="2"/>
    <x v="2"/>
    <s v=" "/>
    <s v="Stuga 103 medlemsavg och arrende"/>
    <n v="1800"/>
    <d v="2016-02-17T00:00:00"/>
    <x v="1"/>
    <x v="0"/>
    <n v="19"/>
    <x v="0"/>
  </r>
  <r>
    <n v="9"/>
    <x v="56"/>
    <x v="13"/>
    <x v="13"/>
    <s v=" "/>
    <s v="Stuga 103 medlemsavg och arrende"/>
    <n v="-1000"/>
    <d v="2016-02-17T00:00:00"/>
    <x v="1"/>
    <x v="3"/>
    <n v="38"/>
    <x v="3"/>
  </r>
  <r>
    <n v="9"/>
    <x v="56"/>
    <x v="14"/>
    <x v="14"/>
    <s v=" "/>
    <s v="Stuga 103 medlemsavg och arrende"/>
    <n v="-800"/>
    <d v="2016-02-17T00:00:00"/>
    <x v="1"/>
    <x v="3"/>
    <n v="39"/>
    <x v="3"/>
  </r>
  <r>
    <n v="9"/>
    <x v="56"/>
    <x v="2"/>
    <x v="2"/>
    <s v=" "/>
    <s v="Stuga 104 medlemsavg och arrende"/>
    <n v="1800"/>
    <d v="2016-02-17T00:00:00"/>
    <x v="1"/>
    <x v="0"/>
    <n v="19"/>
    <x v="0"/>
  </r>
  <r>
    <n v="9"/>
    <x v="56"/>
    <x v="13"/>
    <x v="13"/>
    <s v=" "/>
    <s v="Stuga 104 medlemsavg och arrende"/>
    <n v="-1000"/>
    <d v="2016-02-17T00:00:00"/>
    <x v="1"/>
    <x v="3"/>
    <n v="38"/>
    <x v="3"/>
  </r>
  <r>
    <n v="9"/>
    <x v="56"/>
    <x v="14"/>
    <x v="14"/>
    <s v=" "/>
    <s v="Stuga 104 medlemsavg och arrende"/>
    <n v="-800"/>
    <d v="2016-02-17T00:00:00"/>
    <x v="1"/>
    <x v="3"/>
    <n v="39"/>
    <x v="3"/>
  </r>
  <r>
    <n v="9"/>
    <x v="56"/>
    <x v="2"/>
    <x v="2"/>
    <s v=" "/>
    <s v="Stuga 105 medlemsavg och arrende"/>
    <n v="1800"/>
    <d v="2016-02-17T00:00:00"/>
    <x v="1"/>
    <x v="0"/>
    <n v="19"/>
    <x v="0"/>
  </r>
  <r>
    <n v="9"/>
    <x v="56"/>
    <x v="13"/>
    <x v="13"/>
    <s v=" "/>
    <s v="Stuga 105 medlemsavg och arrende"/>
    <n v="-1000"/>
    <d v="2016-02-17T00:00:00"/>
    <x v="1"/>
    <x v="3"/>
    <n v="38"/>
    <x v="3"/>
  </r>
  <r>
    <n v="9"/>
    <x v="56"/>
    <x v="14"/>
    <x v="14"/>
    <s v=" "/>
    <s v="Stuga 105 medlemsavg och arrende"/>
    <n v="-800"/>
    <d v="2016-02-17T00:00:00"/>
    <x v="1"/>
    <x v="3"/>
    <n v="39"/>
    <x v="3"/>
  </r>
  <r>
    <n v="9"/>
    <x v="56"/>
    <x v="2"/>
    <x v="2"/>
    <s v=" "/>
    <s v="Stuga 106 medlemsavg och arrende"/>
    <n v="1800"/>
    <d v="2016-02-17T00:00:00"/>
    <x v="1"/>
    <x v="0"/>
    <n v="19"/>
    <x v="0"/>
  </r>
  <r>
    <n v="9"/>
    <x v="56"/>
    <x v="13"/>
    <x v="13"/>
    <s v=" "/>
    <s v="Stuga 106 medlemsavg och arrende"/>
    <n v="-1000"/>
    <d v="2016-02-17T00:00:00"/>
    <x v="1"/>
    <x v="3"/>
    <n v="38"/>
    <x v="3"/>
  </r>
  <r>
    <n v="9"/>
    <x v="56"/>
    <x v="14"/>
    <x v="14"/>
    <s v=" "/>
    <s v="Stuga 106 medlemsavg och arrende"/>
    <n v="-800"/>
    <d v="2016-02-17T00:00:00"/>
    <x v="1"/>
    <x v="3"/>
    <n v="39"/>
    <x v="3"/>
  </r>
  <r>
    <n v="9"/>
    <x v="56"/>
    <x v="2"/>
    <x v="2"/>
    <s v=" "/>
    <s v="Stuga 124 medlemsavg och arrende"/>
    <n v="1800"/>
    <d v="2016-02-17T00:00:00"/>
    <x v="1"/>
    <x v="0"/>
    <n v="19"/>
    <x v="0"/>
  </r>
  <r>
    <n v="9"/>
    <x v="56"/>
    <x v="13"/>
    <x v="13"/>
    <s v=" "/>
    <s v="Stuga 124 medlemsavg och arrende"/>
    <n v="-1000"/>
    <d v="2016-02-17T00:00:00"/>
    <x v="1"/>
    <x v="3"/>
    <n v="38"/>
    <x v="3"/>
  </r>
  <r>
    <n v="9"/>
    <x v="56"/>
    <x v="14"/>
    <x v="14"/>
    <s v=" "/>
    <s v="Stuga 124 medlemsavg och arrende"/>
    <n v="-800"/>
    <d v="2016-02-17T00:00:00"/>
    <x v="1"/>
    <x v="3"/>
    <n v="39"/>
    <x v="3"/>
  </r>
  <r>
    <n v="9"/>
    <x v="56"/>
    <x v="2"/>
    <x v="2"/>
    <s v=" "/>
    <s v="Stuga 125 medlemsavg och arrende"/>
    <n v="1800"/>
    <d v="2016-02-17T00:00:00"/>
    <x v="1"/>
    <x v="0"/>
    <n v="19"/>
    <x v="0"/>
  </r>
  <r>
    <n v="9"/>
    <x v="56"/>
    <x v="13"/>
    <x v="13"/>
    <s v=" "/>
    <s v="Stuga 125 medlemsavg och arrende"/>
    <n v="-1000"/>
    <d v="2016-02-17T00:00:00"/>
    <x v="1"/>
    <x v="3"/>
    <n v="38"/>
    <x v="3"/>
  </r>
  <r>
    <n v="9"/>
    <x v="56"/>
    <x v="14"/>
    <x v="14"/>
    <s v=" "/>
    <s v="Stuga 125 medlemsavg och arrende"/>
    <n v="-800"/>
    <d v="2016-02-17T00:00:00"/>
    <x v="1"/>
    <x v="3"/>
    <n v="39"/>
    <x v="3"/>
  </r>
  <r>
    <n v="9"/>
    <x v="56"/>
    <x v="2"/>
    <x v="2"/>
    <s v=" "/>
    <s v="Stuga 126 medlemsavg och arrende"/>
    <n v="1800"/>
    <d v="2016-02-17T00:00:00"/>
    <x v="1"/>
    <x v="0"/>
    <n v="19"/>
    <x v="0"/>
  </r>
  <r>
    <n v="9"/>
    <x v="56"/>
    <x v="13"/>
    <x v="13"/>
    <s v=" "/>
    <s v="Stuga 126 medlemsavg och arrende"/>
    <n v="-1000"/>
    <d v="2016-02-17T00:00:00"/>
    <x v="1"/>
    <x v="3"/>
    <n v="38"/>
    <x v="3"/>
  </r>
  <r>
    <n v="9"/>
    <x v="56"/>
    <x v="14"/>
    <x v="14"/>
    <s v=" "/>
    <s v="Stuga 126 medlemsavg och arrende"/>
    <n v="-800"/>
    <d v="2016-02-17T00:00:00"/>
    <x v="1"/>
    <x v="3"/>
    <n v="39"/>
    <x v="3"/>
  </r>
  <r>
    <n v="9"/>
    <x v="56"/>
    <x v="2"/>
    <x v="2"/>
    <s v=" "/>
    <s v="Stuga 127 medlemsavg och arrende"/>
    <n v="1800"/>
    <d v="2016-02-17T00:00:00"/>
    <x v="1"/>
    <x v="0"/>
    <n v="19"/>
    <x v="0"/>
  </r>
  <r>
    <n v="9"/>
    <x v="56"/>
    <x v="13"/>
    <x v="13"/>
    <s v=" "/>
    <s v="Stuga 127 medlemsavg och arrende"/>
    <n v="-1000"/>
    <d v="2016-02-17T00:00:00"/>
    <x v="1"/>
    <x v="3"/>
    <n v="38"/>
    <x v="3"/>
  </r>
  <r>
    <n v="9"/>
    <x v="56"/>
    <x v="14"/>
    <x v="14"/>
    <s v=" "/>
    <s v="Stuga 127 medlemsavg och arrende"/>
    <n v="-800"/>
    <d v="2016-02-17T00:00:00"/>
    <x v="1"/>
    <x v="3"/>
    <n v="39"/>
    <x v="3"/>
  </r>
  <r>
    <n v="9"/>
    <x v="57"/>
    <x v="2"/>
    <x v="2"/>
    <s v=" "/>
    <s v="Stuga 107 medlemsavg och arrende"/>
    <n v="1800"/>
    <d v="2016-02-19T00:00:00"/>
    <x v="1"/>
    <x v="0"/>
    <n v="19"/>
    <x v="0"/>
  </r>
  <r>
    <n v="9"/>
    <x v="57"/>
    <x v="13"/>
    <x v="13"/>
    <s v=" "/>
    <s v="Stuga 107 medlemsavg och arrende"/>
    <n v="-1000"/>
    <d v="2016-02-19T00:00:00"/>
    <x v="1"/>
    <x v="3"/>
    <n v="38"/>
    <x v="3"/>
  </r>
  <r>
    <n v="9"/>
    <x v="57"/>
    <x v="14"/>
    <x v="14"/>
    <s v=" "/>
    <s v="Stuga 107 medlemsavg och arrende"/>
    <n v="-800"/>
    <d v="2016-02-19T00:00:00"/>
    <x v="1"/>
    <x v="3"/>
    <n v="39"/>
    <x v="3"/>
  </r>
  <r>
    <n v="9"/>
    <x v="57"/>
    <x v="2"/>
    <x v="2"/>
    <s v=" "/>
    <s v="Stuga 108 medlemsavg och arrende"/>
    <n v="1800"/>
    <d v="2016-02-19T00:00:00"/>
    <x v="1"/>
    <x v="0"/>
    <n v="19"/>
    <x v="0"/>
  </r>
  <r>
    <n v="9"/>
    <x v="57"/>
    <x v="13"/>
    <x v="13"/>
    <s v=" "/>
    <s v="Stuga 108 medlemsavg och arrende"/>
    <n v="-1000"/>
    <d v="2016-02-19T00:00:00"/>
    <x v="1"/>
    <x v="3"/>
    <n v="38"/>
    <x v="3"/>
  </r>
  <r>
    <n v="9"/>
    <x v="57"/>
    <x v="14"/>
    <x v="14"/>
    <s v=" "/>
    <s v="Stuga 108 medlemsavg och arrende"/>
    <n v="-800"/>
    <d v="2016-02-19T00:00:00"/>
    <x v="1"/>
    <x v="3"/>
    <n v="39"/>
    <x v="3"/>
  </r>
  <r>
    <n v="9"/>
    <x v="57"/>
    <x v="2"/>
    <x v="2"/>
    <s v=" "/>
    <s v="Stuga 109 medlemsavg och arrende"/>
    <n v="1800"/>
    <d v="2016-02-19T00:00:00"/>
    <x v="1"/>
    <x v="0"/>
    <n v="19"/>
    <x v="0"/>
  </r>
  <r>
    <n v="9"/>
    <x v="57"/>
    <x v="13"/>
    <x v="13"/>
    <s v=" "/>
    <s v="Stuga 109 medlemsavg och arrende"/>
    <n v="-1000"/>
    <d v="2016-02-19T00:00:00"/>
    <x v="1"/>
    <x v="3"/>
    <n v="38"/>
    <x v="3"/>
  </r>
  <r>
    <n v="9"/>
    <x v="57"/>
    <x v="14"/>
    <x v="14"/>
    <s v=" "/>
    <s v="Stuga 109 medlemsavg och arrende"/>
    <n v="-800"/>
    <d v="2016-02-19T00:00:00"/>
    <x v="1"/>
    <x v="3"/>
    <n v="39"/>
    <x v="3"/>
  </r>
  <r>
    <n v="9"/>
    <x v="57"/>
    <x v="2"/>
    <x v="2"/>
    <s v=" "/>
    <s v="Stuga 110 medlemsavg och arrende"/>
    <n v="1800"/>
    <d v="2016-02-19T00:00:00"/>
    <x v="1"/>
    <x v="0"/>
    <n v="19"/>
    <x v="0"/>
  </r>
  <r>
    <n v="9"/>
    <x v="57"/>
    <x v="13"/>
    <x v="13"/>
    <s v=" "/>
    <s v="Stuga 110 medlemsavg och arrende"/>
    <n v="-1000"/>
    <d v="2016-02-19T00:00:00"/>
    <x v="1"/>
    <x v="3"/>
    <n v="38"/>
    <x v="3"/>
  </r>
  <r>
    <n v="9"/>
    <x v="57"/>
    <x v="14"/>
    <x v="14"/>
    <s v=" "/>
    <s v="Stuga 110 medlemsavg och arrende"/>
    <n v="-800"/>
    <d v="2016-02-19T00:00:00"/>
    <x v="1"/>
    <x v="3"/>
    <n v="39"/>
    <x v="3"/>
  </r>
  <r>
    <n v="9"/>
    <x v="57"/>
    <x v="2"/>
    <x v="2"/>
    <s v=" "/>
    <s v="Stuga 128 medlemsavg och arrende"/>
    <n v="1800"/>
    <d v="2016-02-19T00:00:00"/>
    <x v="1"/>
    <x v="0"/>
    <n v="19"/>
    <x v="0"/>
  </r>
  <r>
    <n v="9"/>
    <x v="57"/>
    <x v="13"/>
    <x v="13"/>
    <s v=" "/>
    <s v="Stuga 128 medlemsavg och arrende"/>
    <n v="-1000"/>
    <d v="2016-02-19T00:00:00"/>
    <x v="1"/>
    <x v="3"/>
    <n v="38"/>
    <x v="3"/>
  </r>
  <r>
    <n v="9"/>
    <x v="57"/>
    <x v="14"/>
    <x v="14"/>
    <s v=" "/>
    <s v="Stuga 128 medlemsavg och arrende"/>
    <n v="-800"/>
    <d v="2016-02-19T00:00:00"/>
    <x v="1"/>
    <x v="3"/>
    <n v="39"/>
    <x v="3"/>
  </r>
  <r>
    <n v="9"/>
    <x v="57"/>
    <x v="2"/>
    <x v="2"/>
    <s v=" "/>
    <s v="Stuga 129 medlemsavg och arrende"/>
    <n v="1800"/>
    <d v="2016-02-19T00:00:00"/>
    <x v="1"/>
    <x v="0"/>
    <n v="19"/>
    <x v="0"/>
  </r>
  <r>
    <n v="9"/>
    <x v="57"/>
    <x v="13"/>
    <x v="13"/>
    <s v=" "/>
    <s v="Stuga 129 medlemsavg och arrende"/>
    <n v="-1000"/>
    <d v="2016-02-19T00:00:00"/>
    <x v="1"/>
    <x v="3"/>
    <n v="38"/>
    <x v="3"/>
  </r>
  <r>
    <n v="9"/>
    <x v="57"/>
    <x v="14"/>
    <x v="14"/>
    <s v=" "/>
    <s v="Stuga 129 medlemsavg och arrende"/>
    <n v="-800"/>
    <d v="2016-02-19T00:00:00"/>
    <x v="1"/>
    <x v="3"/>
    <n v="39"/>
    <x v="3"/>
  </r>
  <r>
    <n v="9"/>
    <x v="57"/>
    <x v="2"/>
    <x v="2"/>
    <s v=" "/>
    <s v="Stuga 130 medlemsavg och arrende"/>
    <n v="1800"/>
    <d v="2016-02-19T00:00:00"/>
    <x v="1"/>
    <x v="0"/>
    <n v="19"/>
    <x v="0"/>
  </r>
  <r>
    <n v="9"/>
    <x v="57"/>
    <x v="13"/>
    <x v="13"/>
    <s v=" "/>
    <s v="Stuga 130 medlemsavg och arrende"/>
    <n v="-1000"/>
    <d v="2016-02-19T00:00:00"/>
    <x v="1"/>
    <x v="3"/>
    <n v="38"/>
    <x v="3"/>
  </r>
  <r>
    <n v="9"/>
    <x v="57"/>
    <x v="14"/>
    <x v="14"/>
    <s v=" "/>
    <s v="Stuga 130 medlemsavg och arrende"/>
    <n v="-800"/>
    <d v="2016-02-19T00:00:00"/>
    <x v="1"/>
    <x v="3"/>
    <n v="39"/>
    <x v="3"/>
  </r>
  <r>
    <n v="9"/>
    <x v="57"/>
    <x v="2"/>
    <x v="2"/>
    <s v=" "/>
    <s v="Stuga 131 medlemsavg och arrende"/>
    <n v="1800"/>
    <d v="2016-02-19T00:00:00"/>
    <x v="1"/>
    <x v="0"/>
    <n v="19"/>
    <x v="0"/>
  </r>
  <r>
    <n v="9"/>
    <x v="57"/>
    <x v="13"/>
    <x v="13"/>
    <s v=" "/>
    <s v="Stuga 131 medlemsavg och arrende"/>
    <n v="-1000"/>
    <d v="2016-02-19T00:00:00"/>
    <x v="1"/>
    <x v="3"/>
    <n v="38"/>
    <x v="3"/>
  </r>
  <r>
    <n v="9"/>
    <x v="57"/>
    <x v="14"/>
    <x v="14"/>
    <s v=" "/>
    <s v="Stuga 131 medlemsavg och arrende"/>
    <n v="-800"/>
    <d v="2016-02-19T00:00:00"/>
    <x v="1"/>
    <x v="3"/>
    <n v="39"/>
    <x v="3"/>
  </r>
  <r>
    <n v="9"/>
    <x v="58"/>
    <x v="2"/>
    <x v="2"/>
    <s v=" "/>
    <s v="Stuga 111 medlemsavg och arrende"/>
    <n v="1800"/>
    <d v="2016-02-22T00:00:00"/>
    <x v="1"/>
    <x v="0"/>
    <n v="19"/>
    <x v="0"/>
  </r>
  <r>
    <n v="9"/>
    <x v="58"/>
    <x v="13"/>
    <x v="13"/>
    <s v=" "/>
    <s v="Stuga 111 medlemsavg och arrende"/>
    <n v="-1000"/>
    <d v="2016-02-22T00:00:00"/>
    <x v="1"/>
    <x v="3"/>
    <n v="38"/>
    <x v="3"/>
  </r>
  <r>
    <n v="9"/>
    <x v="58"/>
    <x v="14"/>
    <x v="14"/>
    <s v=" "/>
    <s v="Stuga 111 medlemsavg och arrende"/>
    <n v="-800"/>
    <d v="2016-02-22T00:00:00"/>
    <x v="1"/>
    <x v="3"/>
    <n v="39"/>
    <x v="3"/>
  </r>
  <r>
    <n v="9"/>
    <x v="58"/>
    <x v="2"/>
    <x v="2"/>
    <s v=" "/>
    <s v="Stuga 112 medlemsavg och arrende"/>
    <n v="1800"/>
    <d v="2016-02-22T00:00:00"/>
    <x v="1"/>
    <x v="0"/>
    <n v="19"/>
    <x v="0"/>
  </r>
  <r>
    <n v="9"/>
    <x v="58"/>
    <x v="13"/>
    <x v="13"/>
    <s v=" "/>
    <s v="Stuga 112 medlemsavg och arrende"/>
    <n v="-1000"/>
    <d v="2016-02-22T00:00:00"/>
    <x v="1"/>
    <x v="3"/>
    <n v="38"/>
    <x v="3"/>
  </r>
  <r>
    <n v="9"/>
    <x v="58"/>
    <x v="14"/>
    <x v="14"/>
    <s v=" "/>
    <s v="Stuga 112 medlemsavg och arrende"/>
    <n v="-800"/>
    <d v="2016-02-22T00:00:00"/>
    <x v="1"/>
    <x v="3"/>
    <n v="39"/>
    <x v="3"/>
  </r>
  <r>
    <n v="9"/>
    <x v="58"/>
    <x v="2"/>
    <x v="2"/>
    <s v=" "/>
    <s v="Stuga 113 medlemsavg och arrende"/>
    <n v="1800"/>
    <d v="2016-02-22T00:00:00"/>
    <x v="1"/>
    <x v="0"/>
    <n v="19"/>
    <x v="0"/>
  </r>
  <r>
    <n v="9"/>
    <x v="58"/>
    <x v="13"/>
    <x v="13"/>
    <s v=" "/>
    <s v="Stuga 113 medlemsavg och arrende"/>
    <n v="-1000"/>
    <d v="2016-02-22T00:00:00"/>
    <x v="1"/>
    <x v="3"/>
    <n v="38"/>
    <x v="3"/>
  </r>
  <r>
    <n v="9"/>
    <x v="58"/>
    <x v="14"/>
    <x v="14"/>
    <s v=" "/>
    <s v="Stuga 113 medlemsavg och arrende"/>
    <n v="-800"/>
    <d v="2016-02-22T00:00:00"/>
    <x v="1"/>
    <x v="3"/>
    <n v="39"/>
    <x v="3"/>
  </r>
  <r>
    <n v="9"/>
    <x v="58"/>
    <x v="2"/>
    <x v="2"/>
    <s v=" "/>
    <s v="Stuga 114 medlemsavg och arrende"/>
    <n v="1800"/>
    <d v="2016-02-22T00:00:00"/>
    <x v="1"/>
    <x v="0"/>
    <n v="19"/>
    <x v="0"/>
  </r>
  <r>
    <n v="9"/>
    <x v="58"/>
    <x v="13"/>
    <x v="13"/>
    <s v=" "/>
    <s v="Stuga 114 medlemsavg och arrende"/>
    <n v="-1000"/>
    <d v="2016-02-22T00:00:00"/>
    <x v="1"/>
    <x v="3"/>
    <n v="38"/>
    <x v="3"/>
  </r>
  <r>
    <n v="9"/>
    <x v="58"/>
    <x v="14"/>
    <x v="14"/>
    <s v=" "/>
    <s v="Stuga 114 medlemsavg och arrende"/>
    <n v="-800"/>
    <d v="2016-02-22T00:00:00"/>
    <x v="1"/>
    <x v="3"/>
    <n v="39"/>
    <x v="3"/>
  </r>
  <r>
    <n v="9"/>
    <x v="58"/>
    <x v="2"/>
    <x v="2"/>
    <s v=" "/>
    <s v="Stuga 115 medlemsavg och arrende"/>
    <n v="1800"/>
    <d v="2016-02-22T00:00:00"/>
    <x v="1"/>
    <x v="0"/>
    <n v="19"/>
    <x v="0"/>
  </r>
  <r>
    <n v="9"/>
    <x v="58"/>
    <x v="13"/>
    <x v="13"/>
    <s v=" "/>
    <s v="Stuga 115 medlemsavg och arrende"/>
    <n v="-1000"/>
    <d v="2016-02-22T00:00:00"/>
    <x v="1"/>
    <x v="3"/>
    <n v="38"/>
    <x v="3"/>
  </r>
  <r>
    <n v="9"/>
    <x v="58"/>
    <x v="14"/>
    <x v="14"/>
    <s v=" "/>
    <s v="Stuga 115 medlemsavg och arrende"/>
    <n v="-800"/>
    <d v="2016-02-22T00:00:00"/>
    <x v="1"/>
    <x v="3"/>
    <n v="39"/>
    <x v="3"/>
  </r>
  <r>
    <n v="9"/>
    <x v="58"/>
    <x v="2"/>
    <x v="2"/>
    <s v=" "/>
    <s v="Stuga 116 medlemsavg och arrende"/>
    <n v="1800"/>
    <d v="2016-02-22T00:00:00"/>
    <x v="1"/>
    <x v="0"/>
    <n v="19"/>
    <x v="0"/>
  </r>
  <r>
    <n v="9"/>
    <x v="58"/>
    <x v="13"/>
    <x v="13"/>
    <s v=" "/>
    <s v="Stuga 116 medlemsavg och arrende"/>
    <n v="-1000"/>
    <d v="2016-02-22T00:00:00"/>
    <x v="1"/>
    <x v="3"/>
    <n v="38"/>
    <x v="3"/>
  </r>
  <r>
    <n v="9"/>
    <x v="58"/>
    <x v="14"/>
    <x v="14"/>
    <s v=" "/>
    <s v="Stuga 116 medlemsavg och arrende"/>
    <n v="-800"/>
    <d v="2016-02-22T00:00:00"/>
    <x v="1"/>
    <x v="3"/>
    <n v="39"/>
    <x v="3"/>
  </r>
  <r>
    <n v="9"/>
    <x v="58"/>
    <x v="2"/>
    <x v="2"/>
    <s v=" "/>
    <s v="Stuga 117 medlemsavg och arrende"/>
    <n v="1800"/>
    <d v="2016-02-22T00:00:00"/>
    <x v="1"/>
    <x v="0"/>
    <n v="19"/>
    <x v="0"/>
  </r>
  <r>
    <n v="9"/>
    <x v="58"/>
    <x v="13"/>
    <x v="13"/>
    <s v=" "/>
    <s v="Stuga 117 medlemsavg och arrende"/>
    <n v="-1000"/>
    <d v="2016-02-22T00:00:00"/>
    <x v="1"/>
    <x v="3"/>
    <n v="38"/>
    <x v="3"/>
  </r>
  <r>
    <n v="9"/>
    <x v="58"/>
    <x v="14"/>
    <x v="14"/>
    <s v=" "/>
    <s v="Stuga 117 medlemsavg och arrende"/>
    <n v="-800"/>
    <d v="2016-02-22T00:00:00"/>
    <x v="1"/>
    <x v="3"/>
    <n v="39"/>
    <x v="3"/>
  </r>
  <r>
    <n v="9"/>
    <x v="58"/>
    <x v="2"/>
    <x v="2"/>
    <s v=" "/>
    <s v="Stuga 118 medlemsavg och arrende"/>
    <n v="1800"/>
    <d v="2016-02-22T00:00:00"/>
    <x v="1"/>
    <x v="0"/>
    <n v="19"/>
    <x v="0"/>
  </r>
  <r>
    <n v="9"/>
    <x v="58"/>
    <x v="13"/>
    <x v="13"/>
    <s v=" "/>
    <s v="Stuga 118 medlemsavg och arrende"/>
    <n v="-1000"/>
    <d v="2016-02-22T00:00:00"/>
    <x v="1"/>
    <x v="3"/>
    <n v="38"/>
    <x v="3"/>
  </r>
  <r>
    <n v="9"/>
    <x v="58"/>
    <x v="14"/>
    <x v="14"/>
    <s v=" "/>
    <s v="Stuga 118 medlemsavg och arrende"/>
    <n v="-800"/>
    <d v="2016-02-22T00:00:00"/>
    <x v="1"/>
    <x v="3"/>
    <n v="39"/>
    <x v="3"/>
  </r>
  <r>
    <n v="9"/>
    <x v="58"/>
    <x v="2"/>
    <x v="2"/>
    <s v=" "/>
    <s v="Stuga 119 medlemsavg och arrende"/>
    <n v="1800"/>
    <d v="2016-02-22T00:00:00"/>
    <x v="1"/>
    <x v="0"/>
    <n v="19"/>
    <x v="0"/>
  </r>
  <r>
    <n v="9"/>
    <x v="58"/>
    <x v="13"/>
    <x v="13"/>
    <s v=" "/>
    <s v="Stuga 119 medlemsavg och arrende"/>
    <n v="-1000"/>
    <d v="2016-02-22T00:00:00"/>
    <x v="1"/>
    <x v="3"/>
    <n v="38"/>
    <x v="3"/>
  </r>
  <r>
    <n v="9"/>
    <x v="58"/>
    <x v="14"/>
    <x v="14"/>
    <s v=" "/>
    <s v="Stuga 119 medlemsavg och arrende"/>
    <n v="-800"/>
    <d v="2016-02-22T00:00:00"/>
    <x v="1"/>
    <x v="3"/>
    <n v="39"/>
    <x v="3"/>
  </r>
  <r>
    <n v="9"/>
    <x v="58"/>
    <x v="2"/>
    <x v="2"/>
    <s v=" "/>
    <s v="Stuga 120 medlemsavg och arrende"/>
    <n v="1800"/>
    <d v="2016-02-22T00:00:00"/>
    <x v="1"/>
    <x v="0"/>
    <n v="19"/>
    <x v="0"/>
  </r>
  <r>
    <n v="9"/>
    <x v="58"/>
    <x v="13"/>
    <x v="13"/>
    <s v=" "/>
    <s v="Stuga 120 medlemsavg och arrende"/>
    <n v="-1000"/>
    <d v="2016-02-22T00:00:00"/>
    <x v="1"/>
    <x v="3"/>
    <n v="38"/>
    <x v="3"/>
  </r>
  <r>
    <n v="9"/>
    <x v="58"/>
    <x v="14"/>
    <x v="14"/>
    <s v=" "/>
    <s v="Stuga 120 medlemsavg och arrende"/>
    <n v="-800"/>
    <d v="2016-02-22T00:00:00"/>
    <x v="1"/>
    <x v="3"/>
    <n v="39"/>
    <x v="3"/>
  </r>
  <r>
    <n v="9"/>
    <x v="58"/>
    <x v="2"/>
    <x v="2"/>
    <s v=" "/>
    <s v="Stuga 121 medlemsavg och arrende"/>
    <n v="1800"/>
    <d v="2016-02-22T00:00:00"/>
    <x v="1"/>
    <x v="0"/>
    <n v="19"/>
    <x v="0"/>
  </r>
  <r>
    <n v="9"/>
    <x v="58"/>
    <x v="13"/>
    <x v="13"/>
    <s v=" "/>
    <s v="Stuga 121 medlemsavg och arrende"/>
    <n v="-1000"/>
    <d v="2016-02-22T00:00:00"/>
    <x v="1"/>
    <x v="3"/>
    <n v="38"/>
    <x v="3"/>
  </r>
  <r>
    <n v="9"/>
    <x v="58"/>
    <x v="14"/>
    <x v="14"/>
    <s v=" "/>
    <s v="Stuga 121 medlemsavg och arrende"/>
    <n v="-800"/>
    <d v="2016-02-22T00:00:00"/>
    <x v="1"/>
    <x v="3"/>
    <n v="39"/>
    <x v="3"/>
  </r>
  <r>
    <n v="9"/>
    <x v="58"/>
    <x v="2"/>
    <x v="2"/>
    <s v=" "/>
    <s v="Stuga 132 medlemsavg och arrende"/>
    <n v="1800"/>
    <d v="2016-02-22T00:00:00"/>
    <x v="1"/>
    <x v="0"/>
    <n v="19"/>
    <x v="0"/>
  </r>
  <r>
    <n v="9"/>
    <x v="58"/>
    <x v="13"/>
    <x v="13"/>
    <s v=" "/>
    <s v="Stuga 132 medlemsavg och arrende"/>
    <n v="-1000"/>
    <d v="2016-02-22T00:00:00"/>
    <x v="1"/>
    <x v="3"/>
    <n v="38"/>
    <x v="3"/>
  </r>
  <r>
    <n v="9"/>
    <x v="58"/>
    <x v="14"/>
    <x v="14"/>
    <s v=" "/>
    <s v="Stuga 132 medlemsavg och arrende"/>
    <n v="-800"/>
    <d v="2016-02-22T00:00:00"/>
    <x v="1"/>
    <x v="3"/>
    <n v="39"/>
    <x v="3"/>
  </r>
  <r>
    <n v="9"/>
    <x v="58"/>
    <x v="2"/>
    <x v="2"/>
    <s v=" "/>
    <s v="Stuga 133 medlemsavg och arrende"/>
    <n v="1800"/>
    <d v="2016-02-22T00:00:00"/>
    <x v="1"/>
    <x v="0"/>
    <n v="19"/>
    <x v="0"/>
  </r>
  <r>
    <n v="9"/>
    <x v="58"/>
    <x v="13"/>
    <x v="13"/>
    <s v=" "/>
    <s v="Stuga 133 medlemsavg och arrende"/>
    <n v="-1000"/>
    <d v="2016-02-22T00:00:00"/>
    <x v="1"/>
    <x v="3"/>
    <n v="38"/>
    <x v="3"/>
  </r>
  <r>
    <n v="9"/>
    <x v="58"/>
    <x v="14"/>
    <x v="14"/>
    <s v=" "/>
    <s v="Stuga 133 medlemsavg och arrende"/>
    <n v="-800"/>
    <d v="2016-02-22T00:00:00"/>
    <x v="1"/>
    <x v="3"/>
    <n v="39"/>
    <x v="3"/>
  </r>
  <r>
    <n v="9"/>
    <x v="58"/>
    <x v="2"/>
    <x v="2"/>
    <s v=" "/>
    <s v="Stuga 134 medlemsavg och arrende"/>
    <n v="1800"/>
    <d v="2016-02-22T00:00:00"/>
    <x v="1"/>
    <x v="0"/>
    <n v="19"/>
    <x v="0"/>
  </r>
  <r>
    <n v="9"/>
    <x v="58"/>
    <x v="13"/>
    <x v="13"/>
    <s v=" "/>
    <s v="Stuga 134 medlemsavg och arrende"/>
    <n v="-1000"/>
    <d v="2016-02-22T00:00:00"/>
    <x v="1"/>
    <x v="3"/>
    <n v="38"/>
    <x v="3"/>
  </r>
  <r>
    <n v="9"/>
    <x v="58"/>
    <x v="14"/>
    <x v="14"/>
    <s v=" "/>
    <s v="Stuga 134 medlemsavg och arrende"/>
    <n v="-800"/>
    <d v="2016-02-22T00:00:00"/>
    <x v="1"/>
    <x v="3"/>
    <n v="39"/>
    <x v="3"/>
  </r>
  <r>
    <n v="9"/>
    <x v="58"/>
    <x v="2"/>
    <x v="2"/>
    <s v=" "/>
    <s v="Stuga 135 medlemsavg och arrende"/>
    <n v="1800"/>
    <d v="2016-02-22T00:00:00"/>
    <x v="1"/>
    <x v="0"/>
    <n v="19"/>
    <x v="0"/>
  </r>
  <r>
    <n v="9"/>
    <x v="58"/>
    <x v="13"/>
    <x v="13"/>
    <s v=" "/>
    <s v="Stuga 135 medlemsavg och arrende"/>
    <n v="-1000"/>
    <d v="2016-02-22T00:00:00"/>
    <x v="1"/>
    <x v="3"/>
    <n v="38"/>
    <x v="3"/>
  </r>
  <r>
    <n v="9"/>
    <x v="58"/>
    <x v="14"/>
    <x v="14"/>
    <s v=" "/>
    <s v="Stuga 135 medlemsavg och arrende"/>
    <n v="-800"/>
    <d v="2016-02-22T00:00:00"/>
    <x v="1"/>
    <x v="3"/>
    <n v="39"/>
    <x v="3"/>
  </r>
  <r>
    <n v="9"/>
    <x v="58"/>
    <x v="2"/>
    <x v="2"/>
    <s v=" "/>
    <s v="Stuga 136 medlemsavg och arrende"/>
    <n v="1800"/>
    <d v="2016-02-22T00:00:00"/>
    <x v="1"/>
    <x v="0"/>
    <n v="19"/>
    <x v="0"/>
  </r>
  <r>
    <n v="9"/>
    <x v="58"/>
    <x v="13"/>
    <x v="13"/>
    <s v=" "/>
    <s v="Stuga 136 medlemsavg och arrende"/>
    <n v="-1000"/>
    <d v="2016-02-22T00:00:00"/>
    <x v="1"/>
    <x v="3"/>
    <n v="38"/>
    <x v="3"/>
  </r>
  <r>
    <n v="9"/>
    <x v="58"/>
    <x v="14"/>
    <x v="14"/>
    <s v=" "/>
    <s v="Stuga 136 medlemsavg och arrende"/>
    <n v="-800"/>
    <d v="2016-02-22T00:00:00"/>
    <x v="1"/>
    <x v="3"/>
    <n v="39"/>
    <x v="3"/>
  </r>
  <r>
    <n v="9"/>
    <x v="58"/>
    <x v="2"/>
    <x v="2"/>
    <s v=" "/>
    <s v="Stuga 137 medlemsavg och arrende"/>
    <n v="1800"/>
    <d v="2016-02-22T00:00:00"/>
    <x v="1"/>
    <x v="0"/>
    <n v="19"/>
    <x v="0"/>
  </r>
  <r>
    <n v="9"/>
    <x v="58"/>
    <x v="13"/>
    <x v="13"/>
    <s v=" "/>
    <s v="Stuga 137 medlemsavg och arrende"/>
    <n v="-1000"/>
    <d v="2016-02-22T00:00:00"/>
    <x v="1"/>
    <x v="3"/>
    <n v="38"/>
    <x v="3"/>
  </r>
  <r>
    <n v="9"/>
    <x v="58"/>
    <x v="14"/>
    <x v="14"/>
    <s v=" "/>
    <s v="Stuga 137 medlemsavg och arrende"/>
    <n v="-800"/>
    <d v="2016-02-22T00:00:00"/>
    <x v="1"/>
    <x v="3"/>
    <n v="39"/>
    <x v="3"/>
  </r>
  <r>
    <n v="9"/>
    <x v="58"/>
    <x v="2"/>
    <x v="2"/>
    <s v=" "/>
    <s v="Stuga 138 medlemsavg och arrende"/>
    <n v="1800"/>
    <d v="2016-02-22T00:00:00"/>
    <x v="1"/>
    <x v="0"/>
    <n v="19"/>
    <x v="0"/>
  </r>
  <r>
    <n v="9"/>
    <x v="58"/>
    <x v="13"/>
    <x v="13"/>
    <s v=" "/>
    <s v="Stuga 138 medlemsavg och arrende"/>
    <n v="-1000"/>
    <d v="2016-02-22T00:00:00"/>
    <x v="1"/>
    <x v="3"/>
    <n v="38"/>
    <x v="3"/>
  </r>
  <r>
    <n v="9"/>
    <x v="58"/>
    <x v="14"/>
    <x v="14"/>
    <s v=" "/>
    <s v="Stuga 138 medlemsavg och arrende"/>
    <n v="-800"/>
    <d v="2016-02-22T00:00:00"/>
    <x v="1"/>
    <x v="3"/>
    <n v="39"/>
    <x v="3"/>
  </r>
  <r>
    <n v="9"/>
    <x v="58"/>
    <x v="2"/>
    <x v="2"/>
    <s v=" "/>
    <s v="Stuga 139 medlemsavg och arrende"/>
    <n v="1800"/>
    <d v="2016-02-22T00:00:00"/>
    <x v="1"/>
    <x v="0"/>
    <n v="19"/>
    <x v="0"/>
  </r>
  <r>
    <n v="9"/>
    <x v="58"/>
    <x v="13"/>
    <x v="13"/>
    <s v=" "/>
    <s v="Stuga 139 medlemsavg och arrende"/>
    <n v="-1000"/>
    <d v="2016-02-22T00:00:00"/>
    <x v="1"/>
    <x v="3"/>
    <n v="38"/>
    <x v="3"/>
  </r>
  <r>
    <n v="9"/>
    <x v="58"/>
    <x v="14"/>
    <x v="14"/>
    <s v=" "/>
    <s v="Stuga 139 medlemsavg och arrende"/>
    <n v="-800"/>
    <d v="2016-02-22T00:00:00"/>
    <x v="1"/>
    <x v="3"/>
    <n v="39"/>
    <x v="3"/>
  </r>
  <r>
    <n v="9"/>
    <x v="58"/>
    <x v="2"/>
    <x v="2"/>
    <s v=" "/>
    <s v="Stuga 140 medlemsavg och arrende"/>
    <n v="1800"/>
    <d v="2016-02-22T00:00:00"/>
    <x v="1"/>
    <x v="0"/>
    <n v="19"/>
    <x v="0"/>
  </r>
  <r>
    <n v="9"/>
    <x v="58"/>
    <x v="13"/>
    <x v="13"/>
    <s v=" "/>
    <s v="Stuga 140 medlemsavg och arrende"/>
    <n v="-1000"/>
    <d v="2016-02-22T00:00:00"/>
    <x v="1"/>
    <x v="3"/>
    <n v="38"/>
    <x v="3"/>
  </r>
  <r>
    <n v="9"/>
    <x v="58"/>
    <x v="14"/>
    <x v="14"/>
    <s v=" "/>
    <s v="Stuga 140 medlemsavg och arrende"/>
    <n v="-800"/>
    <d v="2016-02-22T00:00:00"/>
    <x v="1"/>
    <x v="3"/>
    <n v="39"/>
    <x v="3"/>
  </r>
  <r>
    <n v="10"/>
    <x v="59"/>
    <x v="9"/>
    <x v="9"/>
    <s v=" "/>
    <s v="Köavgift"/>
    <n v="-300"/>
    <d v="2016-03-03T00:00:00"/>
    <x v="1"/>
    <x v="3"/>
    <n v="38"/>
    <x v="3"/>
  </r>
  <r>
    <n v="10"/>
    <x v="59"/>
    <x v="2"/>
    <x v="2"/>
    <s v=" "/>
    <s v="Köavgift"/>
    <n v="300"/>
    <d v="2016-03-03T00:00:00"/>
    <x v="1"/>
    <x v="0"/>
    <n v="19"/>
    <x v="0"/>
  </r>
  <r>
    <n v="11"/>
    <x v="60"/>
    <x v="1"/>
    <x v="1"/>
    <s v=" "/>
    <s v="Lotteri årsmöte 2016-03-06"/>
    <n v="3000"/>
    <d v="2016-03-06T00:00:00"/>
    <x v="1"/>
    <x v="0"/>
    <n v="19"/>
    <x v="0"/>
  </r>
  <r>
    <n v="11"/>
    <x v="60"/>
    <x v="15"/>
    <x v="15"/>
    <s v=" "/>
    <s v="Lotteri årsmöte 2016-03-06"/>
    <n v="-3000"/>
    <d v="2016-03-06T00:00:00"/>
    <x v="1"/>
    <x v="3"/>
    <n v="33"/>
    <x v="3"/>
  </r>
  <r>
    <n v="12"/>
    <x v="61"/>
    <x v="2"/>
    <x v="2"/>
    <s v=" "/>
    <s v="Utlägg lotterivinster"/>
    <n v="-940"/>
    <d v="2016-03-11T00:00:00"/>
    <x v="1"/>
    <x v="0"/>
    <n v="19"/>
    <x v="0"/>
  </r>
  <r>
    <n v="12"/>
    <x v="61"/>
    <x v="15"/>
    <x v="15"/>
    <s v=" "/>
    <s v="Utlägg lotterivinster"/>
    <n v="940"/>
    <d v="2016-03-11T00:00:00"/>
    <x v="1"/>
    <x v="3"/>
    <n v="33"/>
    <x v="3"/>
  </r>
  <r>
    <n v="12"/>
    <x v="61"/>
    <x v="2"/>
    <x v="2"/>
    <s v=" "/>
    <s v="Årsmöteslokal"/>
    <n v="-2500"/>
    <d v="2016-03-11T00:00:00"/>
    <x v="1"/>
    <x v="0"/>
    <n v="19"/>
    <x v="0"/>
  </r>
  <r>
    <n v="12"/>
    <x v="61"/>
    <x v="16"/>
    <x v="16"/>
    <n v="100"/>
    <s v="Årsmöteslokal"/>
    <n v="2500"/>
    <d v="2016-03-11T00:00:00"/>
    <x v="1"/>
    <x v="2"/>
    <n v="64"/>
    <x v="2"/>
  </r>
  <r>
    <n v="13"/>
    <x v="62"/>
    <x v="2"/>
    <x v="2"/>
    <s v=" "/>
    <s v="Stadsdelsnämnden"/>
    <n v="-35000"/>
    <d v="2016-03-18T00:00:00"/>
    <x v="1"/>
    <x v="0"/>
    <n v="19"/>
    <x v="0"/>
  </r>
  <r>
    <n v="13"/>
    <x v="62"/>
    <x v="17"/>
    <x v="17"/>
    <n v="100"/>
    <s v="Stadsdelsnämnden"/>
    <n v="35000"/>
    <d v="2016-03-18T00:00:00"/>
    <x v="1"/>
    <x v="2"/>
    <n v="51"/>
    <x v="2"/>
  </r>
  <r>
    <n v="14"/>
    <x v="63"/>
    <x v="9"/>
    <x v="9"/>
    <s v=" "/>
    <s v="Köavgift"/>
    <n v="-300"/>
    <d v="2016-03-29T00:00:00"/>
    <x v="1"/>
    <x v="3"/>
    <n v="38"/>
    <x v="3"/>
  </r>
  <r>
    <n v="14"/>
    <x v="63"/>
    <x v="2"/>
    <x v="2"/>
    <s v=" "/>
    <s v="Köavgift"/>
    <n v="300"/>
    <d v="2016-03-29T00:00:00"/>
    <x v="1"/>
    <x v="0"/>
    <n v="19"/>
    <x v="0"/>
  </r>
  <r>
    <n v="15"/>
    <x v="64"/>
    <x v="9"/>
    <x v="9"/>
    <s v=" "/>
    <s v="Köavgift"/>
    <n v="-300"/>
    <d v="2016-03-30T00:00:00"/>
    <x v="1"/>
    <x v="3"/>
    <n v="38"/>
    <x v="3"/>
  </r>
  <r>
    <n v="15"/>
    <x v="64"/>
    <x v="2"/>
    <x v="2"/>
    <s v=" "/>
    <s v="Köavgift"/>
    <n v="300"/>
    <d v="2016-03-30T00:00:00"/>
    <x v="1"/>
    <x v="0"/>
    <n v="19"/>
    <x v="0"/>
  </r>
  <r>
    <n v="16"/>
    <x v="65"/>
    <x v="2"/>
    <x v="2"/>
    <s v=" "/>
    <s v="Värderingsavgift 103"/>
    <n v="1500"/>
    <d v="2016-03-31T00:00:00"/>
    <x v="1"/>
    <x v="0"/>
    <n v="19"/>
    <x v="0"/>
  </r>
  <r>
    <n v="16"/>
    <x v="65"/>
    <x v="18"/>
    <x v="18"/>
    <s v=" "/>
    <s v="Värderingsavgift 103"/>
    <n v="-1500"/>
    <d v="2016-03-31T00:00:00"/>
    <x v="1"/>
    <x v="3"/>
    <n v="38"/>
    <x v="3"/>
  </r>
  <r>
    <n v="17"/>
    <x v="66"/>
    <x v="9"/>
    <x v="9"/>
    <s v=" "/>
    <s v="Köavgift"/>
    <n v="-300"/>
    <d v="2016-04-14T00:00:00"/>
    <x v="1"/>
    <x v="3"/>
    <n v="38"/>
    <x v="3"/>
  </r>
  <r>
    <n v="17"/>
    <x v="66"/>
    <x v="2"/>
    <x v="2"/>
    <s v=" "/>
    <s v="Köavgift"/>
    <n v="300"/>
    <d v="2016-04-14T00:00:00"/>
    <x v="1"/>
    <x v="0"/>
    <n v="19"/>
    <x v="0"/>
  </r>
  <r>
    <n v="17"/>
    <x v="66"/>
    <x v="9"/>
    <x v="9"/>
    <s v=" "/>
    <s v="Köavgift"/>
    <n v="-300"/>
    <d v="2016-04-14T00:00:00"/>
    <x v="1"/>
    <x v="3"/>
    <n v="38"/>
    <x v="3"/>
  </r>
  <r>
    <n v="17"/>
    <x v="66"/>
    <x v="2"/>
    <x v="2"/>
    <s v=" "/>
    <s v="Köavgift"/>
    <n v="300"/>
    <d v="2016-04-14T00:00:00"/>
    <x v="1"/>
    <x v="0"/>
    <n v="19"/>
    <x v="0"/>
  </r>
  <r>
    <n v="17"/>
    <x v="66"/>
    <x v="9"/>
    <x v="9"/>
    <s v=" "/>
    <s v="Köavgift"/>
    <n v="-300"/>
    <d v="2016-04-14T00:00:00"/>
    <x v="1"/>
    <x v="3"/>
    <n v="38"/>
    <x v="3"/>
  </r>
  <r>
    <n v="17"/>
    <x v="66"/>
    <x v="2"/>
    <x v="2"/>
    <s v=" "/>
    <s v="Köavgift"/>
    <n v="300"/>
    <d v="2016-04-14T00:00:00"/>
    <x v="1"/>
    <x v="0"/>
    <n v="19"/>
    <x v="0"/>
  </r>
  <r>
    <n v="18"/>
    <x v="67"/>
    <x v="9"/>
    <x v="9"/>
    <s v=" "/>
    <s v="Köavgift"/>
    <n v="-300"/>
    <d v="2016-04-15T00:00:00"/>
    <x v="1"/>
    <x v="3"/>
    <n v="38"/>
    <x v="3"/>
  </r>
  <r>
    <n v="18"/>
    <x v="67"/>
    <x v="2"/>
    <x v="2"/>
    <s v=" "/>
    <s v="Köavgift"/>
    <n v="300"/>
    <d v="2016-04-15T00:00:00"/>
    <x v="1"/>
    <x v="0"/>
    <n v="19"/>
    <x v="0"/>
  </r>
  <r>
    <n v="18"/>
    <x v="67"/>
    <x v="9"/>
    <x v="9"/>
    <s v=" "/>
    <s v="Köavgift"/>
    <n v="-300"/>
    <d v="2016-04-15T00:00:00"/>
    <x v="1"/>
    <x v="3"/>
    <n v="38"/>
    <x v="3"/>
  </r>
  <r>
    <n v="18"/>
    <x v="67"/>
    <x v="2"/>
    <x v="2"/>
    <s v=" "/>
    <s v="Köavgift"/>
    <n v="300"/>
    <d v="2016-04-15T00:00:00"/>
    <x v="1"/>
    <x v="0"/>
    <n v="19"/>
    <x v="0"/>
  </r>
  <r>
    <n v="19"/>
    <x v="68"/>
    <x v="9"/>
    <x v="9"/>
    <s v=" "/>
    <s v="Köavgift"/>
    <n v="-300"/>
    <d v="2016-04-18T00:00:00"/>
    <x v="1"/>
    <x v="3"/>
    <n v="38"/>
    <x v="3"/>
  </r>
  <r>
    <n v="19"/>
    <x v="68"/>
    <x v="2"/>
    <x v="2"/>
    <s v=" "/>
    <s v="Köavgift"/>
    <n v="300"/>
    <d v="2016-04-18T00:00:00"/>
    <x v="1"/>
    <x v="0"/>
    <n v="19"/>
    <x v="0"/>
  </r>
  <r>
    <n v="19"/>
    <x v="68"/>
    <x v="9"/>
    <x v="9"/>
    <s v=" "/>
    <s v="Köavgift"/>
    <n v="-300"/>
    <d v="2016-04-18T00:00:00"/>
    <x v="1"/>
    <x v="3"/>
    <n v="38"/>
    <x v="3"/>
  </r>
  <r>
    <n v="19"/>
    <x v="68"/>
    <x v="2"/>
    <x v="2"/>
    <s v=" "/>
    <s v="Köavgift"/>
    <n v="300"/>
    <d v="2016-04-18T00:00:00"/>
    <x v="1"/>
    <x v="0"/>
    <n v="19"/>
    <x v="0"/>
  </r>
  <r>
    <n v="19"/>
    <x v="68"/>
    <x v="9"/>
    <x v="9"/>
    <s v=" "/>
    <s v="Köavgift"/>
    <n v="-300"/>
    <d v="2016-04-18T00:00:00"/>
    <x v="1"/>
    <x v="3"/>
    <n v="38"/>
    <x v="3"/>
  </r>
  <r>
    <n v="19"/>
    <x v="68"/>
    <x v="2"/>
    <x v="2"/>
    <s v=" "/>
    <s v="Köavgift"/>
    <n v="300"/>
    <d v="2016-04-18T00:00:00"/>
    <x v="1"/>
    <x v="0"/>
    <n v="19"/>
    <x v="0"/>
  </r>
  <r>
    <n v="19"/>
    <x v="68"/>
    <x v="2"/>
    <x v="2"/>
    <s v=" "/>
    <s v="Värderingsavgift 121"/>
    <n v="1500"/>
    <d v="2016-04-18T00:00:00"/>
    <x v="1"/>
    <x v="0"/>
    <n v="19"/>
    <x v="0"/>
  </r>
  <r>
    <n v="19"/>
    <x v="68"/>
    <x v="18"/>
    <x v="18"/>
    <s v=" "/>
    <s v="Värderingsavgift 121"/>
    <n v="-1500"/>
    <d v="2016-04-18T00:00:00"/>
    <x v="1"/>
    <x v="3"/>
    <n v="38"/>
    <x v="3"/>
  </r>
  <r>
    <n v="20"/>
    <x v="69"/>
    <x v="9"/>
    <x v="9"/>
    <s v=" "/>
    <s v="Köavgift"/>
    <n v="-300"/>
    <d v="2016-04-22T00:00:00"/>
    <x v="1"/>
    <x v="3"/>
    <n v="38"/>
    <x v="3"/>
  </r>
  <r>
    <n v="20"/>
    <x v="69"/>
    <x v="2"/>
    <x v="2"/>
    <s v=" "/>
    <s v="Köavgift"/>
    <n v="300"/>
    <d v="2016-04-22T00:00:00"/>
    <x v="1"/>
    <x v="0"/>
    <n v="19"/>
    <x v="0"/>
  </r>
  <r>
    <n v="21"/>
    <x v="70"/>
    <x v="9"/>
    <x v="9"/>
    <s v=" "/>
    <s v="Köavgift"/>
    <n v="-300"/>
    <d v="2016-04-25T00:00:00"/>
    <x v="1"/>
    <x v="3"/>
    <n v="38"/>
    <x v="3"/>
  </r>
  <r>
    <n v="21"/>
    <x v="70"/>
    <x v="2"/>
    <x v="2"/>
    <s v=" "/>
    <s v="Köavgift"/>
    <n v="300"/>
    <d v="2016-04-25T00:00:00"/>
    <x v="1"/>
    <x v="0"/>
    <n v="19"/>
    <x v="0"/>
  </r>
  <r>
    <n v="21"/>
    <x v="70"/>
    <x v="9"/>
    <x v="9"/>
    <s v=" "/>
    <s v="Köavgift"/>
    <n v="-300"/>
    <d v="2016-04-25T00:00:00"/>
    <x v="1"/>
    <x v="3"/>
    <n v="38"/>
    <x v="3"/>
  </r>
  <r>
    <n v="21"/>
    <x v="70"/>
    <x v="2"/>
    <x v="2"/>
    <s v=" "/>
    <s v="Köavgift"/>
    <n v="300"/>
    <d v="2016-04-25T00:00:00"/>
    <x v="1"/>
    <x v="0"/>
    <n v="19"/>
    <x v="0"/>
  </r>
  <r>
    <n v="22"/>
    <x v="71"/>
    <x v="9"/>
    <x v="9"/>
    <s v=" "/>
    <s v="Köavgift"/>
    <n v="-300"/>
    <d v="2016-04-26T00:00:00"/>
    <x v="1"/>
    <x v="3"/>
    <n v="38"/>
    <x v="3"/>
  </r>
  <r>
    <n v="22"/>
    <x v="71"/>
    <x v="2"/>
    <x v="2"/>
    <s v=" "/>
    <s v="Köavgift"/>
    <n v="300"/>
    <d v="2016-04-26T00:00:00"/>
    <x v="1"/>
    <x v="0"/>
    <n v="19"/>
    <x v="0"/>
  </r>
  <r>
    <n v="23"/>
    <x v="72"/>
    <x v="2"/>
    <x v="2"/>
    <s v=" "/>
    <s v="Värderingsavgift 130"/>
    <n v="1500"/>
    <d v="2016-05-09T00:00:00"/>
    <x v="1"/>
    <x v="0"/>
    <n v="19"/>
    <x v="0"/>
  </r>
  <r>
    <n v="23"/>
    <x v="72"/>
    <x v="18"/>
    <x v="18"/>
    <s v=" "/>
    <s v="Värderingsavgift 130"/>
    <n v="-1500"/>
    <d v="2016-05-09T00:00:00"/>
    <x v="1"/>
    <x v="3"/>
    <n v="38"/>
    <x v="3"/>
  </r>
  <r>
    <n v="24"/>
    <x v="73"/>
    <x v="2"/>
    <x v="2"/>
    <s v=" "/>
    <s v="Utlägg frimärken"/>
    <n v="-650"/>
    <d v="2016-05-17T00:00:00"/>
    <x v="1"/>
    <x v="0"/>
    <n v="19"/>
    <x v="0"/>
  </r>
  <r>
    <n v="24"/>
    <x v="73"/>
    <x v="19"/>
    <x v="19"/>
    <n v="100"/>
    <s v="Utlägg frimärken"/>
    <n v="650"/>
    <d v="2016-05-17T00:00:00"/>
    <x v="1"/>
    <x v="2"/>
    <n v="62"/>
    <x v="2"/>
  </r>
  <r>
    <n v="25"/>
    <x v="74"/>
    <x v="2"/>
    <x v="2"/>
    <s v=" "/>
    <s v="Städavgift 110"/>
    <n v="500"/>
    <d v="2016-05-18T00:00:00"/>
    <x v="1"/>
    <x v="0"/>
    <n v="19"/>
    <x v="0"/>
  </r>
  <r>
    <n v="25"/>
    <x v="74"/>
    <x v="20"/>
    <x v="20"/>
    <s v=" "/>
    <s v="Städavgift 110"/>
    <n v="-500"/>
    <d v="2016-05-18T00:00:00"/>
    <x v="1"/>
    <x v="3"/>
    <n v="39"/>
    <x v="3"/>
  </r>
  <r>
    <n v="26"/>
    <x v="75"/>
    <x v="2"/>
    <x v="2"/>
    <s v=" "/>
    <s v="Webbhotell 1 år"/>
    <n v="-1300"/>
    <d v="2016-05-31T00:00:00"/>
    <x v="1"/>
    <x v="0"/>
    <n v="19"/>
    <x v="0"/>
  </r>
  <r>
    <n v="26"/>
    <x v="75"/>
    <x v="21"/>
    <x v="21"/>
    <n v="100"/>
    <s v="Webbhotell 1 år"/>
    <n v="1300"/>
    <d v="2016-05-31T00:00:00"/>
    <x v="1"/>
    <x v="2"/>
    <n v="65"/>
    <x v="2"/>
  </r>
  <r>
    <n v="27"/>
    <x v="76"/>
    <x v="2"/>
    <x v="2"/>
    <s v=" "/>
    <s v="Inträdesavgift 102"/>
    <n v="1000"/>
    <d v="2016-06-02T00:00:00"/>
    <x v="1"/>
    <x v="0"/>
    <n v="19"/>
    <x v="0"/>
  </r>
  <r>
    <n v="27"/>
    <x v="76"/>
    <x v="22"/>
    <x v="22"/>
    <s v=" "/>
    <s v="Inträdesavgift 102"/>
    <n v="-1000"/>
    <d v="2016-06-02T00:00:00"/>
    <x v="1"/>
    <x v="3"/>
    <n v="38"/>
    <x v="3"/>
  </r>
  <r>
    <n v="28"/>
    <x v="77"/>
    <x v="2"/>
    <x v="2"/>
    <s v=" "/>
    <s v="Inträdesavgift 115"/>
    <n v="1000"/>
    <d v="2016-06-07T00:00:00"/>
    <x v="1"/>
    <x v="0"/>
    <n v="19"/>
    <x v="0"/>
  </r>
  <r>
    <n v="28"/>
    <x v="77"/>
    <x v="22"/>
    <x v="22"/>
    <s v=" "/>
    <s v="Inträdesavgift 115"/>
    <n v="-1000"/>
    <d v="2016-06-07T00:00:00"/>
    <x v="1"/>
    <x v="3"/>
    <n v="38"/>
    <x v="3"/>
  </r>
  <r>
    <n v="29"/>
    <x v="78"/>
    <x v="2"/>
    <x v="2"/>
    <s v=" "/>
    <s v="Städavgift 101"/>
    <n v="500"/>
    <d v="2016-06-13T00:00:00"/>
    <x v="1"/>
    <x v="0"/>
    <n v="19"/>
    <x v="0"/>
  </r>
  <r>
    <n v="29"/>
    <x v="78"/>
    <x v="20"/>
    <x v="20"/>
    <s v=" "/>
    <s v="Städavgift 101"/>
    <n v="-500"/>
    <d v="2016-06-13T00:00:00"/>
    <x v="1"/>
    <x v="3"/>
    <n v="39"/>
    <x v="3"/>
  </r>
  <r>
    <n v="30"/>
    <x v="79"/>
    <x v="2"/>
    <x v="2"/>
    <s v=" "/>
    <s v="Städavgift 115"/>
    <n v="500"/>
    <d v="2016-06-15T00:00:00"/>
    <x v="1"/>
    <x v="0"/>
    <n v="19"/>
    <x v="0"/>
  </r>
  <r>
    <n v="30"/>
    <x v="79"/>
    <x v="20"/>
    <x v="20"/>
    <s v=" "/>
    <s v="Städavgift 115"/>
    <n v="-500"/>
    <d v="2016-06-15T00:00:00"/>
    <x v="1"/>
    <x v="3"/>
    <n v="39"/>
    <x v="3"/>
  </r>
  <r>
    <n v="31"/>
    <x v="80"/>
    <x v="2"/>
    <x v="2"/>
    <s v=" "/>
    <s v="Städavgift 120"/>
    <n v="500"/>
    <d v="2016-06-16T00:00:00"/>
    <x v="1"/>
    <x v="0"/>
    <n v="19"/>
    <x v="0"/>
  </r>
  <r>
    <n v="31"/>
    <x v="80"/>
    <x v="20"/>
    <x v="20"/>
    <s v=" "/>
    <s v="Städavgift 120"/>
    <n v="-500"/>
    <d v="2016-06-16T00:00:00"/>
    <x v="1"/>
    <x v="3"/>
    <n v="39"/>
    <x v="3"/>
  </r>
  <r>
    <n v="32"/>
    <x v="81"/>
    <x v="2"/>
    <x v="2"/>
    <s v=" "/>
    <s v="Städavgift 125"/>
    <n v="500"/>
    <d v="2016-06-17T00:00:00"/>
    <x v="1"/>
    <x v="0"/>
    <n v="19"/>
    <x v="0"/>
  </r>
  <r>
    <n v="32"/>
    <x v="81"/>
    <x v="20"/>
    <x v="20"/>
    <s v=" "/>
    <s v="Städavgift 125"/>
    <n v="-500"/>
    <d v="2016-06-17T00:00:00"/>
    <x v="1"/>
    <x v="3"/>
    <n v="39"/>
    <x v="3"/>
  </r>
  <r>
    <n v="33"/>
    <x v="82"/>
    <x v="2"/>
    <x v="2"/>
    <s v=" "/>
    <s v="Städavgift 116"/>
    <n v="500"/>
    <d v="2016-06-20T00:00:00"/>
    <x v="1"/>
    <x v="0"/>
    <n v="19"/>
    <x v="0"/>
  </r>
  <r>
    <n v="33"/>
    <x v="82"/>
    <x v="20"/>
    <x v="20"/>
    <s v=" "/>
    <s v="Städavgift 116"/>
    <n v="-500"/>
    <d v="2016-06-20T00:00:00"/>
    <x v="1"/>
    <x v="3"/>
    <n v="39"/>
    <x v="3"/>
  </r>
  <r>
    <n v="34"/>
    <x v="83"/>
    <x v="2"/>
    <x v="2"/>
    <s v=" "/>
    <s v="Inträdesavgift 135"/>
    <n v="1000"/>
    <d v="2016-06-28T00:00:00"/>
    <x v="1"/>
    <x v="0"/>
    <n v="19"/>
    <x v="0"/>
  </r>
  <r>
    <n v="34"/>
    <x v="83"/>
    <x v="22"/>
    <x v="22"/>
    <s v=" "/>
    <s v="Inträdesavgift 135"/>
    <n v="-1000"/>
    <d v="2016-06-28T00:00:00"/>
    <x v="1"/>
    <x v="3"/>
    <n v="38"/>
    <x v="3"/>
  </r>
  <r>
    <n v="35"/>
    <x v="84"/>
    <x v="1"/>
    <x v="1"/>
    <s v=" "/>
    <s v="Utlägg gåva"/>
    <n v="-120"/>
    <d v="2016-08-03T00:00:00"/>
    <x v="1"/>
    <x v="0"/>
    <n v="19"/>
    <x v="0"/>
  </r>
  <r>
    <n v="35"/>
    <x v="84"/>
    <x v="23"/>
    <x v="23"/>
    <n v="100"/>
    <s v="Utlägg gåva"/>
    <n v="120"/>
    <d v="2016-08-03T00:00:00"/>
    <x v="1"/>
    <x v="2"/>
    <n v="69"/>
    <x v="2"/>
  </r>
  <r>
    <n v="36"/>
    <x v="85"/>
    <x v="2"/>
    <x v="2"/>
    <s v=" "/>
    <s v="Utlägg toner"/>
    <n v="-378"/>
    <d v="2016-08-04T00:00:00"/>
    <x v="1"/>
    <x v="0"/>
    <n v="19"/>
    <x v="0"/>
  </r>
  <r>
    <n v="36"/>
    <x v="85"/>
    <x v="24"/>
    <x v="24"/>
    <n v="100"/>
    <s v="Utlägg toner"/>
    <n v="378"/>
    <d v="2016-08-04T00:00:00"/>
    <x v="1"/>
    <x v="2"/>
    <n v="61"/>
    <x v="2"/>
  </r>
  <r>
    <n v="37"/>
    <x v="86"/>
    <x v="2"/>
    <x v="2"/>
    <s v=" "/>
    <s v="Utlägg styrelsemöte"/>
    <n v="-1000"/>
    <d v="2016-09-12T00:00:00"/>
    <x v="1"/>
    <x v="0"/>
    <n v="19"/>
    <x v="0"/>
  </r>
  <r>
    <n v="37"/>
    <x v="86"/>
    <x v="25"/>
    <x v="25"/>
    <n v="100"/>
    <s v="Utlägg styrelsemöte"/>
    <n v="1000"/>
    <d v="2016-09-12T00:00:00"/>
    <x v="1"/>
    <x v="2"/>
    <n v="64"/>
    <x v="2"/>
  </r>
  <r>
    <n v="38"/>
    <x v="87"/>
    <x v="2"/>
    <x v="2"/>
    <s v=" "/>
    <s v="Stadsdelsnämnden"/>
    <n v="-35000"/>
    <d v="2016-09-29T00:00:00"/>
    <x v="1"/>
    <x v="0"/>
    <n v="19"/>
    <x v="0"/>
  </r>
  <r>
    <n v="38"/>
    <x v="87"/>
    <x v="17"/>
    <x v="17"/>
    <n v="100"/>
    <s v="Stadsdelsnämnden"/>
    <n v="35000"/>
    <d v="2016-09-29T00:00:00"/>
    <x v="1"/>
    <x v="2"/>
    <n v="51"/>
    <x v="2"/>
  </r>
  <r>
    <n v="39"/>
    <x v="88"/>
    <x v="2"/>
    <x v="2"/>
    <s v=" "/>
    <s v="Stuga 101 medlemsavg och arrende"/>
    <n v="1800"/>
    <d v="2016-09-30T00:00:00"/>
    <x v="1"/>
    <x v="0"/>
    <n v="19"/>
    <x v="0"/>
  </r>
  <r>
    <n v="39"/>
    <x v="88"/>
    <x v="13"/>
    <x v="13"/>
    <s v=" "/>
    <s v="Stuga 101 medlemsavg och arrende"/>
    <n v="-1000"/>
    <d v="2016-09-30T00:00:00"/>
    <x v="1"/>
    <x v="3"/>
    <n v="38"/>
    <x v="3"/>
  </r>
  <r>
    <n v="39"/>
    <x v="88"/>
    <x v="14"/>
    <x v="14"/>
    <s v=" "/>
    <s v="Stuga 101 medlemsavg och arrende"/>
    <n v="-800"/>
    <d v="2016-09-30T00:00:00"/>
    <x v="1"/>
    <x v="3"/>
    <n v="39"/>
    <x v="3"/>
  </r>
  <r>
    <n v="39"/>
    <x v="88"/>
    <x v="2"/>
    <x v="2"/>
    <s v=" "/>
    <s v="Stuga 102 medlemsavg och arrende"/>
    <n v="1800"/>
    <d v="2016-09-30T00:00:00"/>
    <x v="1"/>
    <x v="0"/>
    <n v="19"/>
    <x v="0"/>
  </r>
  <r>
    <n v="39"/>
    <x v="88"/>
    <x v="13"/>
    <x v="13"/>
    <s v=" "/>
    <s v="Stuga 102 medlemsavg och arrende"/>
    <n v="-1000"/>
    <d v="2016-09-30T00:00:00"/>
    <x v="1"/>
    <x v="3"/>
    <n v="38"/>
    <x v="3"/>
  </r>
  <r>
    <n v="39"/>
    <x v="88"/>
    <x v="14"/>
    <x v="14"/>
    <s v=" "/>
    <s v="Stuga 102 medlemsavg och arrende"/>
    <n v="-800"/>
    <d v="2016-09-30T00:00:00"/>
    <x v="1"/>
    <x v="3"/>
    <n v="39"/>
    <x v="3"/>
  </r>
  <r>
    <n v="39"/>
    <x v="88"/>
    <x v="2"/>
    <x v="2"/>
    <s v=" "/>
    <s v="Stuga 103 medlemsavg och arrende"/>
    <n v="1800"/>
    <d v="2016-09-30T00:00:00"/>
    <x v="1"/>
    <x v="0"/>
    <n v="19"/>
    <x v="0"/>
  </r>
  <r>
    <n v="39"/>
    <x v="88"/>
    <x v="13"/>
    <x v="13"/>
    <s v=" "/>
    <s v="Stuga 103 medlemsavg och arrende"/>
    <n v="-1000"/>
    <d v="2016-09-30T00:00:00"/>
    <x v="1"/>
    <x v="3"/>
    <n v="38"/>
    <x v="3"/>
  </r>
  <r>
    <n v="39"/>
    <x v="88"/>
    <x v="14"/>
    <x v="14"/>
    <s v=" "/>
    <s v="Stuga 103 medlemsavg och arrende"/>
    <n v="-800"/>
    <d v="2016-09-30T00:00:00"/>
    <x v="1"/>
    <x v="3"/>
    <n v="39"/>
    <x v="3"/>
  </r>
  <r>
    <n v="39"/>
    <x v="88"/>
    <x v="2"/>
    <x v="2"/>
    <s v=" "/>
    <s v="Stuga 104 medlemsavg och arrende"/>
    <n v="1800"/>
    <d v="2016-09-30T00:00:00"/>
    <x v="1"/>
    <x v="0"/>
    <n v="19"/>
    <x v="0"/>
  </r>
  <r>
    <n v="39"/>
    <x v="88"/>
    <x v="13"/>
    <x v="13"/>
    <s v=" "/>
    <s v="Stuga 104 medlemsavg och arrende"/>
    <n v="-1000"/>
    <d v="2016-09-30T00:00:00"/>
    <x v="1"/>
    <x v="3"/>
    <n v="38"/>
    <x v="3"/>
  </r>
  <r>
    <n v="39"/>
    <x v="88"/>
    <x v="14"/>
    <x v="14"/>
    <s v=" "/>
    <s v="Stuga 104 medlemsavg och arrende"/>
    <n v="-800"/>
    <d v="2016-09-30T00:00:00"/>
    <x v="1"/>
    <x v="3"/>
    <n v="39"/>
    <x v="3"/>
  </r>
  <r>
    <n v="39"/>
    <x v="88"/>
    <x v="2"/>
    <x v="2"/>
    <s v=" "/>
    <s v="Stuga 105 medlemsavg och arrende"/>
    <n v="1800"/>
    <d v="2016-09-30T00:00:00"/>
    <x v="1"/>
    <x v="0"/>
    <n v="19"/>
    <x v="0"/>
  </r>
  <r>
    <n v="39"/>
    <x v="88"/>
    <x v="13"/>
    <x v="13"/>
    <s v=" "/>
    <s v="Stuga 105 medlemsavg och arrende"/>
    <n v="-1000"/>
    <d v="2016-09-30T00:00:00"/>
    <x v="1"/>
    <x v="3"/>
    <n v="38"/>
    <x v="3"/>
  </r>
  <r>
    <n v="39"/>
    <x v="88"/>
    <x v="14"/>
    <x v="14"/>
    <s v=" "/>
    <s v="Stuga 105 medlemsavg och arrende"/>
    <n v="-800"/>
    <d v="2016-09-30T00:00:00"/>
    <x v="1"/>
    <x v="3"/>
    <n v="39"/>
    <x v="3"/>
  </r>
  <r>
    <n v="39"/>
    <x v="88"/>
    <x v="2"/>
    <x v="2"/>
    <s v=" "/>
    <s v="Stuga 106 medlemsavg och arrende"/>
    <n v="1800"/>
    <d v="2016-09-30T00:00:00"/>
    <x v="1"/>
    <x v="0"/>
    <n v="19"/>
    <x v="0"/>
  </r>
  <r>
    <n v="39"/>
    <x v="88"/>
    <x v="13"/>
    <x v="13"/>
    <s v=" "/>
    <s v="Stuga 106 medlemsavg och arrende"/>
    <n v="-1000"/>
    <d v="2016-09-30T00:00:00"/>
    <x v="1"/>
    <x v="3"/>
    <n v="38"/>
    <x v="3"/>
  </r>
  <r>
    <n v="39"/>
    <x v="88"/>
    <x v="14"/>
    <x v="14"/>
    <s v=" "/>
    <s v="Stuga 106 medlemsavg och arrende"/>
    <n v="-800"/>
    <d v="2016-09-30T00:00:00"/>
    <x v="1"/>
    <x v="3"/>
    <n v="39"/>
    <x v="3"/>
  </r>
  <r>
    <n v="39"/>
    <x v="88"/>
    <x v="2"/>
    <x v="2"/>
    <s v=" "/>
    <s v="Stuga 107 medlemsavg och arrende"/>
    <n v="1800"/>
    <d v="2016-09-30T00:00:00"/>
    <x v="1"/>
    <x v="0"/>
    <n v="19"/>
    <x v="0"/>
  </r>
  <r>
    <n v="39"/>
    <x v="88"/>
    <x v="13"/>
    <x v="13"/>
    <s v=" "/>
    <s v="Stuga 107 medlemsavg och arrende"/>
    <n v="-1000"/>
    <d v="2016-09-30T00:00:00"/>
    <x v="1"/>
    <x v="3"/>
    <n v="38"/>
    <x v="3"/>
  </r>
  <r>
    <n v="39"/>
    <x v="88"/>
    <x v="14"/>
    <x v="14"/>
    <s v=" "/>
    <s v="Stuga 107 medlemsavg och arrende"/>
    <n v="-800"/>
    <d v="2016-09-30T00:00:00"/>
    <x v="1"/>
    <x v="3"/>
    <n v="39"/>
    <x v="3"/>
  </r>
  <r>
    <n v="39"/>
    <x v="88"/>
    <x v="2"/>
    <x v="2"/>
    <s v=" "/>
    <s v="Stuga 108 medlemsavg och arrende"/>
    <n v="1800"/>
    <d v="2016-09-30T00:00:00"/>
    <x v="1"/>
    <x v="0"/>
    <n v="19"/>
    <x v="0"/>
  </r>
  <r>
    <n v="39"/>
    <x v="88"/>
    <x v="13"/>
    <x v="13"/>
    <s v=" "/>
    <s v="Stuga 108 medlemsavg och arrende"/>
    <n v="-1000"/>
    <d v="2016-09-30T00:00:00"/>
    <x v="1"/>
    <x v="3"/>
    <n v="38"/>
    <x v="3"/>
  </r>
  <r>
    <n v="39"/>
    <x v="88"/>
    <x v="14"/>
    <x v="14"/>
    <s v=" "/>
    <s v="Stuga 108 medlemsavg och arrende"/>
    <n v="-800"/>
    <d v="2016-09-30T00:00:00"/>
    <x v="1"/>
    <x v="3"/>
    <n v="39"/>
    <x v="3"/>
  </r>
  <r>
    <n v="39"/>
    <x v="88"/>
    <x v="2"/>
    <x v="2"/>
    <s v=" "/>
    <s v="Stuga 109 medlemsavg och arrende"/>
    <n v="1800"/>
    <d v="2016-09-30T00:00:00"/>
    <x v="1"/>
    <x v="0"/>
    <n v="19"/>
    <x v="0"/>
  </r>
  <r>
    <n v="39"/>
    <x v="88"/>
    <x v="13"/>
    <x v="13"/>
    <s v=" "/>
    <s v="Stuga 109 medlemsavg och arrende"/>
    <n v="-1000"/>
    <d v="2016-09-30T00:00:00"/>
    <x v="1"/>
    <x v="3"/>
    <n v="38"/>
    <x v="3"/>
  </r>
  <r>
    <n v="39"/>
    <x v="88"/>
    <x v="14"/>
    <x v="14"/>
    <s v=" "/>
    <s v="Stuga 109 medlemsavg och arrende"/>
    <n v="-800"/>
    <d v="2016-09-30T00:00:00"/>
    <x v="1"/>
    <x v="3"/>
    <n v="39"/>
    <x v="3"/>
  </r>
  <r>
    <n v="39"/>
    <x v="88"/>
    <x v="2"/>
    <x v="2"/>
    <s v=" "/>
    <s v="Stuga 110 medlemsavg och arrende"/>
    <n v="1800"/>
    <d v="2016-09-30T00:00:00"/>
    <x v="1"/>
    <x v="0"/>
    <n v="19"/>
    <x v="0"/>
  </r>
  <r>
    <n v="39"/>
    <x v="88"/>
    <x v="13"/>
    <x v="13"/>
    <s v=" "/>
    <s v="Stuga 110 medlemsavg och arrende"/>
    <n v="-1000"/>
    <d v="2016-09-30T00:00:00"/>
    <x v="1"/>
    <x v="3"/>
    <n v="38"/>
    <x v="3"/>
  </r>
  <r>
    <n v="39"/>
    <x v="88"/>
    <x v="14"/>
    <x v="14"/>
    <s v=" "/>
    <s v="Stuga 110 medlemsavg och arrende"/>
    <n v="-800"/>
    <d v="2016-09-30T00:00:00"/>
    <x v="1"/>
    <x v="3"/>
    <n v="39"/>
    <x v="3"/>
  </r>
  <r>
    <n v="39"/>
    <x v="88"/>
    <x v="2"/>
    <x v="2"/>
    <s v=" "/>
    <s v="Stuga 111 medlemsavg och arrende"/>
    <n v="1800"/>
    <d v="2016-09-30T00:00:00"/>
    <x v="1"/>
    <x v="0"/>
    <n v="19"/>
    <x v="0"/>
  </r>
  <r>
    <n v="39"/>
    <x v="88"/>
    <x v="13"/>
    <x v="13"/>
    <s v=" "/>
    <s v="Stuga 111 medlemsavg och arrende"/>
    <n v="-1000"/>
    <d v="2016-09-30T00:00:00"/>
    <x v="1"/>
    <x v="3"/>
    <n v="38"/>
    <x v="3"/>
  </r>
  <r>
    <n v="39"/>
    <x v="88"/>
    <x v="14"/>
    <x v="14"/>
    <s v=" "/>
    <s v="Stuga 111 medlemsavg och arrende"/>
    <n v="-800"/>
    <d v="2016-09-30T00:00:00"/>
    <x v="1"/>
    <x v="3"/>
    <n v="39"/>
    <x v="3"/>
  </r>
  <r>
    <n v="39"/>
    <x v="88"/>
    <x v="2"/>
    <x v="2"/>
    <s v=" "/>
    <s v="Stuga 112 medlemsavg och arrende"/>
    <n v="1800"/>
    <d v="2016-09-30T00:00:00"/>
    <x v="1"/>
    <x v="0"/>
    <n v="19"/>
    <x v="0"/>
  </r>
  <r>
    <n v="39"/>
    <x v="88"/>
    <x v="13"/>
    <x v="13"/>
    <s v=" "/>
    <s v="Stuga 112 medlemsavg och arrende"/>
    <n v="-1000"/>
    <d v="2016-09-30T00:00:00"/>
    <x v="1"/>
    <x v="3"/>
    <n v="38"/>
    <x v="3"/>
  </r>
  <r>
    <n v="39"/>
    <x v="88"/>
    <x v="14"/>
    <x v="14"/>
    <s v=" "/>
    <s v="Stuga 112 medlemsavg och arrende"/>
    <n v="-800"/>
    <d v="2016-09-30T00:00:00"/>
    <x v="1"/>
    <x v="3"/>
    <n v="39"/>
    <x v="3"/>
  </r>
  <r>
    <n v="39"/>
    <x v="88"/>
    <x v="2"/>
    <x v="2"/>
    <s v=" "/>
    <s v="Stuga 113 medlemsavg och arrende"/>
    <n v="1800"/>
    <d v="2016-09-30T00:00:00"/>
    <x v="1"/>
    <x v="0"/>
    <n v="19"/>
    <x v="0"/>
  </r>
  <r>
    <n v="39"/>
    <x v="88"/>
    <x v="13"/>
    <x v="13"/>
    <s v=" "/>
    <s v="Stuga 113 medlemsavg och arrende"/>
    <n v="-1000"/>
    <d v="2016-09-30T00:00:00"/>
    <x v="1"/>
    <x v="3"/>
    <n v="38"/>
    <x v="3"/>
  </r>
  <r>
    <n v="39"/>
    <x v="88"/>
    <x v="14"/>
    <x v="14"/>
    <s v=" "/>
    <s v="Stuga 113 medlemsavg och arrende"/>
    <n v="-800"/>
    <d v="2016-09-30T00:00:00"/>
    <x v="1"/>
    <x v="3"/>
    <n v="39"/>
    <x v="3"/>
  </r>
  <r>
    <n v="39"/>
    <x v="88"/>
    <x v="2"/>
    <x v="2"/>
    <s v=" "/>
    <s v="Stuga 114 medlemsavg och arrende"/>
    <n v="1800"/>
    <d v="2016-09-30T00:00:00"/>
    <x v="1"/>
    <x v="0"/>
    <n v="19"/>
    <x v="0"/>
  </r>
  <r>
    <n v="39"/>
    <x v="88"/>
    <x v="13"/>
    <x v="13"/>
    <s v=" "/>
    <s v="Stuga 114 medlemsavg och arrende"/>
    <n v="-1000"/>
    <d v="2016-09-30T00:00:00"/>
    <x v="1"/>
    <x v="3"/>
    <n v="38"/>
    <x v="3"/>
  </r>
  <r>
    <n v="39"/>
    <x v="88"/>
    <x v="14"/>
    <x v="14"/>
    <s v=" "/>
    <s v="Stuga 114 medlemsavg och arrende"/>
    <n v="-800"/>
    <d v="2016-09-30T00:00:00"/>
    <x v="1"/>
    <x v="3"/>
    <n v="39"/>
    <x v="3"/>
  </r>
  <r>
    <n v="39"/>
    <x v="88"/>
    <x v="2"/>
    <x v="2"/>
    <s v=" "/>
    <s v="Stuga 115 medlemsavg och arrende"/>
    <n v="1800"/>
    <d v="2016-09-30T00:00:00"/>
    <x v="1"/>
    <x v="0"/>
    <n v="19"/>
    <x v="0"/>
  </r>
  <r>
    <n v="39"/>
    <x v="88"/>
    <x v="13"/>
    <x v="13"/>
    <s v=" "/>
    <s v="Stuga 115 medlemsavg och arrende"/>
    <n v="-1000"/>
    <d v="2016-09-30T00:00:00"/>
    <x v="1"/>
    <x v="3"/>
    <n v="38"/>
    <x v="3"/>
  </r>
  <r>
    <n v="39"/>
    <x v="88"/>
    <x v="14"/>
    <x v="14"/>
    <s v=" "/>
    <s v="Stuga 115 medlemsavg och arrende"/>
    <n v="-800"/>
    <d v="2016-09-30T00:00:00"/>
    <x v="1"/>
    <x v="3"/>
    <n v="39"/>
    <x v="3"/>
  </r>
  <r>
    <n v="39"/>
    <x v="88"/>
    <x v="2"/>
    <x v="2"/>
    <s v=" "/>
    <s v="Stuga 116 medlemsavg och arrende"/>
    <n v="1800"/>
    <d v="2016-09-30T00:00:00"/>
    <x v="1"/>
    <x v="0"/>
    <n v="19"/>
    <x v="0"/>
  </r>
  <r>
    <n v="39"/>
    <x v="88"/>
    <x v="13"/>
    <x v="13"/>
    <s v=" "/>
    <s v="Stuga 116 medlemsavg och arrende"/>
    <n v="-1000"/>
    <d v="2016-09-30T00:00:00"/>
    <x v="1"/>
    <x v="3"/>
    <n v="38"/>
    <x v="3"/>
  </r>
  <r>
    <n v="39"/>
    <x v="88"/>
    <x v="14"/>
    <x v="14"/>
    <s v=" "/>
    <s v="Stuga 116 medlemsavg och arrende"/>
    <n v="-800"/>
    <d v="2016-09-30T00:00:00"/>
    <x v="1"/>
    <x v="3"/>
    <n v="39"/>
    <x v="3"/>
  </r>
  <r>
    <n v="39"/>
    <x v="88"/>
    <x v="2"/>
    <x v="2"/>
    <s v=" "/>
    <s v="Stuga 117 medlemsavg och arrende"/>
    <n v="1800"/>
    <d v="2016-09-30T00:00:00"/>
    <x v="1"/>
    <x v="0"/>
    <n v="19"/>
    <x v="0"/>
  </r>
  <r>
    <n v="39"/>
    <x v="88"/>
    <x v="13"/>
    <x v="13"/>
    <s v=" "/>
    <s v="Stuga 117 medlemsavg och arrende"/>
    <n v="-1000"/>
    <d v="2016-09-30T00:00:00"/>
    <x v="1"/>
    <x v="3"/>
    <n v="38"/>
    <x v="3"/>
  </r>
  <r>
    <n v="39"/>
    <x v="88"/>
    <x v="14"/>
    <x v="14"/>
    <s v=" "/>
    <s v="Stuga 117 medlemsavg och arrende"/>
    <n v="-800"/>
    <d v="2016-09-30T00:00:00"/>
    <x v="1"/>
    <x v="3"/>
    <n v="39"/>
    <x v="3"/>
  </r>
  <r>
    <n v="39"/>
    <x v="88"/>
    <x v="2"/>
    <x v="2"/>
    <s v=" "/>
    <s v="Stuga 118 medlemsavg och arrende"/>
    <n v="1800"/>
    <d v="2016-09-30T00:00:00"/>
    <x v="1"/>
    <x v="0"/>
    <n v="19"/>
    <x v="0"/>
  </r>
  <r>
    <n v="39"/>
    <x v="88"/>
    <x v="13"/>
    <x v="13"/>
    <s v=" "/>
    <s v="Stuga 118 medlemsavg och arrende"/>
    <n v="-1000"/>
    <d v="2016-09-30T00:00:00"/>
    <x v="1"/>
    <x v="3"/>
    <n v="38"/>
    <x v="3"/>
  </r>
  <r>
    <n v="39"/>
    <x v="88"/>
    <x v="14"/>
    <x v="14"/>
    <s v=" "/>
    <s v="Stuga 118 medlemsavg och arrende"/>
    <n v="-800"/>
    <d v="2016-09-30T00:00:00"/>
    <x v="1"/>
    <x v="3"/>
    <n v="39"/>
    <x v="3"/>
  </r>
  <r>
    <n v="39"/>
    <x v="88"/>
    <x v="2"/>
    <x v="2"/>
    <s v=" "/>
    <s v="Stuga 119 medlemsavg och arrende"/>
    <n v="1800"/>
    <d v="2016-09-30T00:00:00"/>
    <x v="1"/>
    <x v="0"/>
    <n v="19"/>
    <x v="0"/>
  </r>
  <r>
    <n v="39"/>
    <x v="88"/>
    <x v="13"/>
    <x v="13"/>
    <s v=" "/>
    <s v="Stuga 119 medlemsavg och arrende"/>
    <n v="-1000"/>
    <d v="2016-09-30T00:00:00"/>
    <x v="1"/>
    <x v="3"/>
    <n v="38"/>
    <x v="3"/>
  </r>
  <r>
    <n v="39"/>
    <x v="88"/>
    <x v="14"/>
    <x v="14"/>
    <s v=" "/>
    <s v="Stuga 119 medlemsavg och arrende"/>
    <n v="-800"/>
    <d v="2016-09-30T00:00:00"/>
    <x v="1"/>
    <x v="3"/>
    <n v="39"/>
    <x v="3"/>
  </r>
  <r>
    <n v="39"/>
    <x v="88"/>
    <x v="2"/>
    <x v="2"/>
    <s v=" "/>
    <s v="Stuga 120 medlemsavg och arrende"/>
    <n v="1800"/>
    <d v="2016-09-30T00:00:00"/>
    <x v="1"/>
    <x v="0"/>
    <n v="19"/>
    <x v="0"/>
  </r>
  <r>
    <n v="39"/>
    <x v="88"/>
    <x v="13"/>
    <x v="13"/>
    <s v=" "/>
    <s v="Stuga 120 medlemsavg och arrende"/>
    <n v="-1000"/>
    <d v="2016-09-30T00:00:00"/>
    <x v="1"/>
    <x v="3"/>
    <n v="38"/>
    <x v="3"/>
  </r>
  <r>
    <n v="39"/>
    <x v="88"/>
    <x v="14"/>
    <x v="14"/>
    <s v=" "/>
    <s v="Stuga 120 medlemsavg och arrende"/>
    <n v="-800"/>
    <d v="2016-09-30T00:00:00"/>
    <x v="1"/>
    <x v="3"/>
    <n v="39"/>
    <x v="3"/>
  </r>
  <r>
    <n v="39"/>
    <x v="88"/>
    <x v="2"/>
    <x v="2"/>
    <s v=" "/>
    <s v="Stuga 121 medlemsavg och arrende"/>
    <n v="1800"/>
    <d v="2016-09-30T00:00:00"/>
    <x v="1"/>
    <x v="0"/>
    <n v="19"/>
    <x v="0"/>
  </r>
  <r>
    <n v="39"/>
    <x v="88"/>
    <x v="13"/>
    <x v="13"/>
    <s v=" "/>
    <s v="Stuga 121 medlemsavg och arrende"/>
    <n v="-1000"/>
    <d v="2016-09-30T00:00:00"/>
    <x v="1"/>
    <x v="3"/>
    <n v="38"/>
    <x v="3"/>
  </r>
  <r>
    <n v="39"/>
    <x v="88"/>
    <x v="14"/>
    <x v="14"/>
    <s v=" "/>
    <s v="Stuga 121 medlemsavg och arrende"/>
    <n v="-800"/>
    <d v="2016-09-30T00:00:00"/>
    <x v="1"/>
    <x v="3"/>
    <n v="39"/>
    <x v="3"/>
  </r>
  <r>
    <n v="39"/>
    <x v="88"/>
    <x v="2"/>
    <x v="2"/>
    <s v=" "/>
    <s v="Stuga 122 medlemsavg och arrende"/>
    <n v="1800"/>
    <d v="2016-09-30T00:00:00"/>
    <x v="1"/>
    <x v="0"/>
    <n v="19"/>
    <x v="0"/>
  </r>
  <r>
    <n v="39"/>
    <x v="88"/>
    <x v="13"/>
    <x v="13"/>
    <s v=" "/>
    <s v="Stuga 122 medlemsavg och arrende"/>
    <n v="-1000"/>
    <d v="2016-09-30T00:00:00"/>
    <x v="1"/>
    <x v="3"/>
    <n v="38"/>
    <x v="3"/>
  </r>
  <r>
    <n v="39"/>
    <x v="88"/>
    <x v="14"/>
    <x v="14"/>
    <s v=" "/>
    <s v="Stuga 122 medlemsavg och arrende"/>
    <n v="-800"/>
    <d v="2016-09-30T00:00:00"/>
    <x v="1"/>
    <x v="3"/>
    <n v="39"/>
    <x v="3"/>
  </r>
  <r>
    <n v="39"/>
    <x v="88"/>
    <x v="2"/>
    <x v="2"/>
    <s v=" "/>
    <s v="Stuga 123 medlemsavg och arrende"/>
    <n v="1800"/>
    <d v="2016-09-30T00:00:00"/>
    <x v="1"/>
    <x v="0"/>
    <n v="19"/>
    <x v="0"/>
  </r>
  <r>
    <n v="39"/>
    <x v="88"/>
    <x v="13"/>
    <x v="13"/>
    <s v=" "/>
    <s v="Stuga 123 medlemsavg och arrende"/>
    <n v="-1000"/>
    <d v="2016-09-30T00:00:00"/>
    <x v="1"/>
    <x v="3"/>
    <n v="38"/>
    <x v="3"/>
  </r>
  <r>
    <n v="39"/>
    <x v="88"/>
    <x v="14"/>
    <x v="14"/>
    <s v=" "/>
    <s v="Stuga 123 medlemsavg och arrende"/>
    <n v="-800"/>
    <d v="2016-09-30T00:00:00"/>
    <x v="1"/>
    <x v="3"/>
    <n v="39"/>
    <x v="3"/>
  </r>
  <r>
    <n v="39"/>
    <x v="88"/>
    <x v="2"/>
    <x v="2"/>
    <s v=" "/>
    <s v="Stuga 124 medlemsavg och arrende"/>
    <n v="1800"/>
    <d v="2016-09-30T00:00:00"/>
    <x v="1"/>
    <x v="0"/>
    <n v="19"/>
    <x v="0"/>
  </r>
  <r>
    <n v="39"/>
    <x v="88"/>
    <x v="13"/>
    <x v="13"/>
    <s v=" "/>
    <s v="Stuga 124 medlemsavg och arrende"/>
    <n v="-1000"/>
    <d v="2016-09-30T00:00:00"/>
    <x v="1"/>
    <x v="3"/>
    <n v="38"/>
    <x v="3"/>
  </r>
  <r>
    <n v="39"/>
    <x v="88"/>
    <x v="14"/>
    <x v="14"/>
    <s v=" "/>
    <s v="Stuga 124 medlemsavg och arrende"/>
    <n v="-800"/>
    <d v="2016-09-30T00:00:00"/>
    <x v="1"/>
    <x v="3"/>
    <n v="39"/>
    <x v="3"/>
  </r>
  <r>
    <n v="39"/>
    <x v="88"/>
    <x v="2"/>
    <x v="2"/>
    <s v=" "/>
    <s v="Stuga 125 medlemsavg och arrende"/>
    <n v="1800"/>
    <d v="2016-09-30T00:00:00"/>
    <x v="1"/>
    <x v="0"/>
    <n v="19"/>
    <x v="0"/>
  </r>
  <r>
    <n v="39"/>
    <x v="88"/>
    <x v="13"/>
    <x v="13"/>
    <s v=" "/>
    <s v="Stuga 125 medlemsavg och arrende"/>
    <n v="-1000"/>
    <d v="2016-09-30T00:00:00"/>
    <x v="1"/>
    <x v="3"/>
    <n v="38"/>
    <x v="3"/>
  </r>
  <r>
    <n v="39"/>
    <x v="88"/>
    <x v="14"/>
    <x v="14"/>
    <s v=" "/>
    <s v="Stuga 125 medlemsavg och arrende"/>
    <n v="-800"/>
    <d v="2016-09-30T00:00:00"/>
    <x v="1"/>
    <x v="3"/>
    <n v="39"/>
    <x v="3"/>
  </r>
  <r>
    <n v="39"/>
    <x v="88"/>
    <x v="2"/>
    <x v="2"/>
    <s v=" "/>
    <s v="Stuga 126 medlemsavg och arrende"/>
    <n v="1800"/>
    <d v="2016-09-30T00:00:00"/>
    <x v="1"/>
    <x v="0"/>
    <n v="19"/>
    <x v="0"/>
  </r>
  <r>
    <n v="39"/>
    <x v="88"/>
    <x v="13"/>
    <x v="13"/>
    <s v=" "/>
    <s v="Stuga 126 medlemsavg och arrende"/>
    <n v="-1000"/>
    <d v="2016-09-30T00:00:00"/>
    <x v="1"/>
    <x v="3"/>
    <n v="38"/>
    <x v="3"/>
  </r>
  <r>
    <n v="39"/>
    <x v="88"/>
    <x v="14"/>
    <x v="14"/>
    <s v=" "/>
    <s v="Stuga 126 medlemsavg och arrende"/>
    <n v="-800"/>
    <d v="2016-09-30T00:00:00"/>
    <x v="1"/>
    <x v="3"/>
    <n v="39"/>
    <x v="3"/>
  </r>
  <r>
    <n v="39"/>
    <x v="88"/>
    <x v="2"/>
    <x v="2"/>
    <s v=" "/>
    <s v="Stuga 127 medlemsavg och arrende"/>
    <n v="1800"/>
    <d v="2016-09-30T00:00:00"/>
    <x v="1"/>
    <x v="0"/>
    <n v="19"/>
    <x v="0"/>
  </r>
  <r>
    <n v="39"/>
    <x v="88"/>
    <x v="13"/>
    <x v="13"/>
    <s v=" "/>
    <s v="Stuga 127 medlemsavg och arrende"/>
    <n v="-1000"/>
    <d v="2016-09-30T00:00:00"/>
    <x v="1"/>
    <x v="3"/>
    <n v="38"/>
    <x v="3"/>
  </r>
  <r>
    <n v="39"/>
    <x v="88"/>
    <x v="14"/>
    <x v="14"/>
    <s v=" "/>
    <s v="Stuga 127 medlemsavg och arrende"/>
    <n v="-800"/>
    <d v="2016-09-30T00:00:00"/>
    <x v="1"/>
    <x v="3"/>
    <n v="39"/>
    <x v="3"/>
  </r>
  <r>
    <n v="39"/>
    <x v="88"/>
    <x v="2"/>
    <x v="2"/>
    <s v=" "/>
    <s v="Stuga 128 medlemsavg och arrende"/>
    <n v="1800"/>
    <d v="2016-09-30T00:00:00"/>
    <x v="1"/>
    <x v="0"/>
    <n v="19"/>
    <x v="0"/>
  </r>
  <r>
    <n v="39"/>
    <x v="88"/>
    <x v="13"/>
    <x v="13"/>
    <s v=" "/>
    <s v="Stuga 128 medlemsavg och arrende"/>
    <n v="-1000"/>
    <d v="2016-09-30T00:00:00"/>
    <x v="1"/>
    <x v="3"/>
    <n v="38"/>
    <x v="3"/>
  </r>
  <r>
    <n v="39"/>
    <x v="88"/>
    <x v="14"/>
    <x v="14"/>
    <s v=" "/>
    <s v="Stuga 128 medlemsavg och arrende"/>
    <n v="-800"/>
    <d v="2016-09-30T00:00:00"/>
    <x v="1"/>
    <x v="3"/>
    <n v="39"/>
    <x v="3"/>
  </r>
  <r>
    <n v="39"/>
    <x v="88"/>
    <x v="2"/>
    <x v="2"/>
    <s v=" "/>
    <s v="Stuga 129 medlemsavg och arrende"/>
    <n v="1800"/>
    <d v="2016-09-30T00:00:00"/>
    <x v="1"/>
    <x v="0"/>
    <n v="19"/>
    <x v="0"/>
  </r>
  <r>
    <n v="39"/>
    <x v="88"/>
    <x v="13"/>
    <x v="13"/>
    <s v=" "/>
    <s v="Stuga 129 medlemsavg och arrende"/>
    <n v="-1000"/>
    <d v="2016-09-30T00:00:00"/>
    <x v="1"/>
    <x v="3"/>
    <n v="38"/>
    <x v="3"/>
  </r>
  <r>
    <n v="39"/>
    <x v="88"/>
    <x v="14"/>
    <x v="14"/>
    <s v=" "/>
    <s v="Stuga 129 medlemsavg och arrende"/>
    <n v="-800"/>
    <d v="2016-09-30T00:00:00"/>
    <x v="1"/>
    <x v="3"/>
    <n v="39"/>
    <x v="3"/>
  </r>
  <r>
    <n v="39"/>
    <x v="88"/>
    <x v="2"/>
    <x v="2"/>
    <s v=" "/>
    <s v="Stuga 130 medlemsavg och arrende"/>
    <n v="1800"/>
    <d v="2016-09-30T00:00:00"/>
    <x v="1"/>
    <x v="0"/>
    <n v="19"/>
    <x v="0"/>
  </r>
  <r>
    <n v="39"/>
    <x v="88"/>
    <x v="13"/>
    <x v="13"/>
    <s v=" "/>
    <s v="Stuga 130 medlemsavg och arrende"/>
    <n v="-1000"/>
    <d v="2016-09-30T00:00:00"/>
    <x v="1"/>
    <x v="3"/>
    <n v="38"/>
    <x v="3"/>
  </r>
  <r>
    <n v="39"/>
    <x v="88"/>
    <x v="14"/>
    <x v="14"/>
    <s v=" "/>
    <s v="Stuga 130 medlemsavg och arrende"/>
    <n v="-800"/>
    <d v="2016-09-30T00:00:00"/>
    <x v="1"/>
    <x v="3"/>
    <n v="39"/>
    <x v="3"/>
  </r>
  <r>
    <n v="39"/>
    <x v="88"/>
    <x v="2"/>
    <x v="2"/>
    <s v=" "/>
    <s v="Stuga 131 medlemsavg och arrende"/>
    <n v="1800"/>
    <d v="2016-09-30T00:00:00"/>
    <x v="1"/>
    <x v="0"/>
    <n v="19"/>
    <x v="0"/>
  </r>
  <r>
    <n v="39"/>
    <x v="88"/>
    <x v="13"/>
    <x v="13"/>
    <s v=" "/>
    <s v="Stuga 131 medlemsavg och arrende"/>
    <n v="-1000"/>
    <d v="2016-09-30T00:00:00"/>
    <x v="1"/>
    <x v="3"/>
    <n v="38"/>
    <x v="3"/>
  </r>
  <r>
    <n v="39"/>
    <x v="88"/>
    <x v="14"/>
    <x v="14"/>
    <s v=" "/>
    <s v="Stuga 131 medlemsavg och arrende"/>
    <n v="-800"/>
    <d v="2016-09-30T00:00:00"/>
    <x v="1"/>
    <x v="3"/>
    <n v="39"/>
    <x v="3"/>
  </r>
  <r>
    <n v="39"/>
    <x v="88"/>
    <x v="2"/>
    <x v="2"/>
    <s v=" "/>
    <s v="Stuga 132 medlemsavg och arrende"/>
    <n v="1800"/>
    <d v="2016-09-30T00:00:00"/>
    <x v="1"/>
    <x v="0"/>
    <n v="19"/>
    <x v="0"/>
  </r>
  <r>
    <n v="39"/>
    <x v="88"/>
    <x v="13"/>
    <x v="13"/>
    <s v=" "/>
    <s v="Stuga 132 medlemsavg och arrende"/>
    <n v="-1000"/>
    <d v="2016-09-30T00:00:00"/>
    <x v="1"/>
    <x v="3"/>
    <n v="38"/>
    <x v="3"/>
  </r>
  <r>
    <n v="39"/>
    <x v="88"/>
    <x v="14"/>
    <x v="14"/>
    <s v=" "/>
    <s v="Stuga 132 medlemsavg och arrende"/>
    <n v="-800"/>
    <d v="2016-09-30T00:00:00"/>
    <x v="1"/>
    <x v="3"/>
    <n v="39"/>
    <x v="3"/>
  </r>
  <r>
    <n v="39"/>
    <x v="88"/>
    <x v="2"/>
    <x v="2"/>
    <s v=" "/>
    <s v="Stuga 133 medlemsavg och arrende"/>
    <n v="1800"/>
    <d v="2016-09-30T00:00:00"/>
    <x v="1"/>
    <x v="0"/>
    <n v="19"/>
    <x v="0"/>
  </r>
  <r>
    <n v="39"/>
    <x v="88"/>
    <x v="13"/>
    <x v="13"/>
    <s v=" "/>
    <s v="Stuga 133 medlemsavg och arrende"/>
    <n v="-1000"/>
    <d v="2016-09-30T00:00:00"/>
    <x v="1"/>
    <x v="3"/>
    <n v="38"/>
    <x v="3"/>
  </r>
  <r>
    <n v="39"/>
    <x v="88"/>
    <x v="14"/>
    <x v="14"/>
    <s v=" "/>
    <s v="Stuga 133 medlemsavg och arrende"/>
    <n v="-800"/>
    <d v="2016-09-30T00:00:00"/>
    <x v="1"/>
    <x v="3"/>
    <n v="39"/>
    <x v="3"/>
  </r>
  <r>
    <n v="39"/>
    <x v="88"/>
    <x v="2"/>
    <x v="2"/>
    <s v=" "/>
    <s v="Stuga 134 medlemsavg och arrende"/>
    <n v="1800"/>
    <d v="2016-09-30T00:00:00"/>
    <x v="1"/>
    <x v="0"/>
    <n v="19"/>
    <x v="0"/>
  </r>
  <r>
    <n v="39"/>
    <x v="88"/>
    <x v="13"/>
    <x v="13"/>
    <s v=" "/>
    <s v="Stuga 134 medlemsavg och arrende"/>
    <n v="-1000"/>
    <d v="2016-09-30T00:00:00"/>
    <x v="1"/>
    <x v="3"/>
    <n v="38"/>
    <x v="3"/>
  </r>
  <r>
    <n v="39"/>
    <x v="88"/>
    <x v="14"/>
    <x v="14"/>
    <s v=" "/>
    <s v="Stuga 134 medlemsavg och arrende"/>
    <n v="-800"/>
    <d v="2016-09-30T00:00:00"/>
    <x v="1"/>
    <x v="3"/>
    <n v="39"/>
    <x v="3"/>
  </r>
  <r>
    <n v="39"/>
    <x v="88"/>
    <x v="2"/>
    <x v="2"/>
    <s v=" "/>
    <s v="Stuga 135 medlemsavg och arrende"/>
    <n v="1800"/>
    <d v="2016-09-30T00:00:00"/>
    <x v="1"/>
    <x v="0"/>
    <n v="19"/>
    <x v="0"/>
  </r>
  <r>
    <n v="39"/>
    <x v="88"/>
    <x v="13"/>
    <x v="13"/>
    <s v=" "/>
    <s v="Stuga 135 medlemsavg och arrende"/>
    <n v="-1000"/>
    <d v="2016-09-30T00:00:00"/>
    <x v="1"/>
    <x v="3"/>
    <n v="38"/>
    <x v="3"/>
  </r>
  <r>
    <n v="39"/>
    <x v="88"/>
    <x v="14"/>
    <x v="14"/>
    <s v=" "/>
    <s v="Stuga 135 medlemsavg och arrende"/>
    <n v="-800"/>
    <d v="2016-09-30T00:00:00"/>
    <x v="1"/>
    <x v="3"/>
    <n v="39"/>
    <x v="3"/>
  </r>
  <r>
    <n v="39"/>
    <x v="88"/>
    <x v="2"/>
    <x v="2"/>
    <s v=" "/>
    <s v="Stuga 136 medlemsavg och arrende"/>
    <n v="1800"/>
    <d v="2016-09-30T00:00:00"/>
    <x v="1"/>
    <x v="0"/>
    <n v="19"/>
    <x v="0"/>
  </r>
  <r>
    <n v="39"/>
    <x v="88"/>
    <x v="13"/>
    <x v="13"/>
    <s v=" "/>
    <s v="Stuga 136 medlemsavg och arrende"/>
    <n v="-1000"/>
    <d v="2016-09-30T00:00:00"/>
    <x v="1"/>
    <x v="3"/>
    <n v="38"/>
    <x v="3"/>
  </r>
  <r>
    <n v="39"/>
    <x v="88"/>
    <x v="14"/>
    <x v="14"/>
    <s v=" "/>
    <s v="Stuga 136 medlemsavg och arrende"/>
    <n v="-800"/>
    <d v="2016-09-30T00:00:00"/>
    <x v="1"/>
    <x v="3"/>
    <n v="39"/>
    <x v="3"/>
  </r>
  <r>
    <n v="39"/>
    <x v="88"/>
    <x v="2"/>
    <x v="2"/>
    <s v=" "/>
    <s v="Stuga 137 medlemsavg och arrende"/>
    <n v="1800"/>
    <d v="2016-09-30T00:00:00"/>
    <x v="1"/>
    <x v="0"/>
    <n v="19"/>
    <x v="0"/>
  </r>
  <r>
    <n v="39"/>
    <x v="88"/>
    <x v="13"/>
    <x v="13"/>
    <s v=" "/>
    <s v="Stuga 137 medlemsavg och arrende"/>
    <n v="-1000"/>
    <d v="2016-09-30T00:00:00"/>
    <x v="1"/>
    <x v="3"/>
    <n v="38"/>
    <x v="3"/>
  </r>
  <r>
    <n v="39"/>
    <x v="88"/>
    <x v="14"/>
    <x v="14"/>
    <s v=" "/>
    <s v="Stuga 137 medlemsavg och arrende"/>
    <n v="-800"/>
    <d v="2016-09-30T00:00:00"/>
    <x v="1"/>
    <x v="3"/>
    <n v="39"/>
    <x v="3"/>
  </r>
  <r>
    <n v="39"/>
    <x v="88"/>
    <x v="2"/>
    <x v="2"/>
    <s v=" "/>
    <s v="Stuga 138 medlemsavg och arrende"/>
    <n v="1800"/>
    <d v="2016-09-30T00:00:00"/>
    <x v="1"/>
    <x v="0"/>
    <n v="19"/>
    <x v="0"/>
  </r>
  <r>
    <n v="39"/>
    <x v="88"/>
    <x v="13"/>
    <x v="13"/>
    <s v=" "/>
    <s v="Stuga 138 medlemsavg och arrende"/>
    <n v="-1000"/>
    <d v="2016-09-30T00:00:00"/>
    <x v="1"/>
    <x v="3"/>
    <n v="38"/>
    <x v="3"/>
  </r>
  <r>
    <n v="39"/>
    <x v="88"/>
    <x v="14"/>
    <x v="14"/>
    <s v=" "/>
    <s v="Stuga 138 medlemsavg och arrende"/>
    <n v="-800"/>
    <d v="2016-09-30T00:00:00"/>
    <x v="1"/>
    <x v="3"/>
    <n v="39"/>
    <x v="3"/>
  </r>
  <r>
    <n v="39"/>
    <x v="88"/>
    <x v="2"/>
    <x v="2"/>
    <s v=" "/>
    <s v="Stuga 139 medlemsavg och arrende"/>
    <n v="1800"/>
    <d v="2016-09-30T00:00:00"/>
    <x v="1"/>
    <x v="0"/>
    <n v="19"/>
    <x v="0"/>
  </r>
  <r>
    <n v="39"/>
    <x v="88"/>
    <x v="13"/>
    <x v="13"/>
    <s v=" "/>
    <s v="Stuga 139 medlemsavg och arrende"/>
    <n v="-1000"/>
    <d v="2016-09-30T00:00:00"/>
    <x v="1"/>
    <x v="3"/>
    <n v="38"/>
    <x v="3"/>
  </r>
  <r>
    <n v="39"/>
    <x v="88"/>
    <x v="14"/>
    <x v="14"/>
    <s v=" "/>
    <s v="Stuga 139 medlemsavg och arrende"/>
    <n v="-800"/>
    <d v="2016-09-30T00:00:00"/>
    <x v="1"/>
    <x v="3"/>
    <n v="39"/>
    <x v="3"/>
  </r>
  <r>
    <n v="39"/>
    <x v="88"/>
    <x v="2"/>
    <x v="2"/>
    <s v=" "/>
    <s v="Stuga 140 medlemsavg och arrende"/>
    <n v="1800"/>
    <d v="2016-09-30T00:00:00"/>
    <x v="1"/>
    <x v="0"/>
    <n v="19"/>
    <x v="0"/>
  </r>
  <r>
    <n v="39"/>
    <x v="88"/>
    <x v="13"/>
    <x v="13"/>
    <s v=" "/>
    <s v="Stuga 140 medlemsavg och arrende"/>
    <n v="-1000"/>
    <d v="2016-09-30T00:00:00"/>
    <x v="1"/>
    <x v="3"/>
    <n v="38"/>
    <x v="3"/>
  </r>
  <r>
    <n v="39"/>
    <x v="88"/>
    <x v="14"/>
    <x v="14"/>
    <s v=" "/>
    <s v="Stuga 140 medlemsavg och arrende"/>
    <n v="-800"/>
    <d v="2016-09-30T00:00:00"/>
    <x v="1"/>
    <x v="3"/>
    <n v="39"/>
    <x v="3"/>
  </r>
  <r>
    <n v="40"/>
    <x v="89"/>
    <x v="2"/>
    <x v="2"/>
    <s v=" "/>
    <s v="Arvoden 2016"/>
    <n v="-10000"/>
    <d v="2016-11-17T00:00:00"/>
    <x v="1"/>
    <x v="0"/>
    <n v="19"/>
    <x v="0"/>
  </r>
  <r>
    <n v="40"/>
    <x v="89"/>
    <x v="26"/>
    <x v="26"/>
    <n v="100"/>
    <s v="Arvoden 2016"/>
    <n v="10000"/>
    <d v="2016-11-17T00:00:00"/>
    <x v="1"/>
    <x v="2"/>
    <n v="64"/>
    <x v="2"/>
  </r>
  <r>
    <n v="41"/>
    <x v="90"/>
    <x v="2"/>
    <x v="2"/>
    <s v=" "/>
    <s v="Ellevio"/>
    <n v="-1996"/>
    <d v="2016-12-01T00:00:00"/>
    <x v="1"/>
    <x v="0"/>
    <n v="19"/>
    <x v="0"/>
  </r>
  <r>
    <n v="41"/>
    <x v="90"/>
    <x v="27"/>
    <x v="27"/>
    <n v="101"/>
    <s v="Ellevio"/>
    <n v="1996"/>
    <d v="2016-12-01T00:00:00"/>
    <x v="1"/>
    <x v="2"/>
    <n v="51"/>
    <x v="2"/>
  </r>
  <r>
    <n v="42"/>
    <x v="90"/>
    <x v="2"/>
    <x v="2"/>
    <s v=" "/>
    <s v="Ellevio"/>
    <n v="-2238"/>
    <d v="2016-12-01T00:00:00"/>
    <x v="1"/>
    <x v="0"/>
    <n v="19"/>
    <x v="0"/>
  </r>
  <r>
    <n v="42"/>
    <x v="90"/>
    <x v="27"/>
    <x v="27"/>
    <n v="102"/>
    <s v="Ellevio"/>
    <n v="2238"/>
    <d v="2016-12-01T00:00:00"/>
    <x v="1"/>
    <x v="2"/>
    <n v="51"/>
    <x v="2"/>
  </r>
  <r>
    <n v="43"/>
    <x v="90"/>
    <x v="2"/>
    <x v="2"/>
    <s v=" "/>
    <s v="Ellevio"/>
    <n v="-2471"/>
    <d v="2016-12-01T00:00:00"/>
    <x v="1"/>
    <x v="0"/>
    <n v="19"/>
    <x v="0"/>
  </r>
  <r>
    <n v="43"/>
    <x v="90"/>
    <x v="27"/>
    <x v="27"/>
    <n v="103"/>
    <s v="Ellevio"/>
    <n v="2471"/>
    <d v="2016-12-01T00:00:00"/>
    <x v="1"/>
    <x v="2"/>
    <n v="51"/>
    <x v="2"/>
  </r>
  <r>
    <n v="44"/>
    <x v="90"/>
    <x v="2"/>
    <x v="2"/>
    <s v=" "/>
    <s v="Ellevio"/>
    <n v="-4571"/>
    <d v="2016-12-01T00:00:00"/>
    <x v="1"/>
    <x v="0"/>
    <n v="19"/>
    <x v="0"/>
  </r>
  <r>
    <n v="44"/>
    <x v="90"/>
    <x v="27"/>
    <x v="27"/>
    <n v="105"/>
    <s v="Ellevio"/>
    <n v="4571"/>
    <d v="2016-12-01T00:00:00"/>
    <x v="1"/>
    <x v="2"/>
    <n v="51"/>
    <x v="2"/>
  </r>
  <r>
    <n v="45"/>
    <x v="90"/>
    <x v="2"/>
    <x v="2"/>
    <s v=" "/>
    <s v="Stockholm Vatten"/>
    <n v="-15773"/>
    <d v="2016-12-01T00:00:00"/>
    <x v="1"/>
    <x v="0"/>
    <n v="19"/>
    <x v="0"/>
  </r>
  <r>
    <n v="45"/>
    <x v="90"/>
    <x v="28"/>
    <x v="28"/>
    <n v="100"/>
    <s v="Stockholm Vatten"/>
    <n v="15773"/>
    <d v="2016-12-01T00:00:00"/>
    <x v="1"/>
    <x v="2"/>
    <n v="51"/>
    <x v="2"/>
  </r>
  <r>
    <n v="46"/>
    <x v="90"/>
    <x v="2"/>
    <x v="2"/>
    <s v=" "/>
    <s v="Stockholm Vatten"/>
    <n v="-200"/>
    <d v="2016-12-01T00:00:00"/>
    <x v="1"/>
    <x v="0"/>
    <n v="19"/>
    <x v="0"/>
  </r>
  <r>
    <n v="46"/>
    <x v="90"/>
    <x v="28"/>
    <x v="28"/>
    <n v="102"/>
    <s v="Stockholm Vatten"/>
    <n v="200"/>
    <d v="2016-12-01T00:00:00"/>
    <x v="1"/>
    <x v="2"/>
    <n v="51"/>
    <x v="2"/>
  </r>
  <r>
    <n v="47"/>
    <x v="90"/>
    <x v="2"/>
    <x v="2"/>
    <s v=" "/>
    <s v="Stockholm Vatten"/>
    <n v="-2062"/>
    <d v="2016-12-01T00:00:00"/>
    <x v="1"/>
    <x v="0"/>
    <n v="19"/>
    <x v="0"/>
  </r>
  <r>
    <n v="47"/>
    <x v="90"/>
    <x v="28"/>
    <x v="28"/>
    <n v="105"/>
    <s v="Stockholm Vatten"/>
    <n v="2062"/>
    <d v="2016-12-01T00:00:00"/>
    <x v="1"/>
    <x v="2"/>
    <n v="51"/>
    <x v="2"/>
  </r>
  <r>
    <n v="48"/>
    <x v="90"/>
    <x v="2"/>
    <x v="2"/>
    <s v=" "/>
    <s v="Container mm"/>
    <n v="-15000"/>
    <d v="2016-12-01T00:00:00"/>
    <x v="1"/>
    <x v="0"/>
    <n v="19"/>
    <x v="0"/>
  </r>
  <r>
    <n v="48"/>
    <x v="90"/>
    <x v="29"/>
    <x v="29"/>
    <n v="100"/>
    <s v="Container mm"/>
    <n v="15000"/>
    <d v="2016-12-01T00:00:00"/>
    <x v="1"/>
    <x v="2"/>
    <n v="51"/>
    <x v="2"/>
  </r>
  <r>
    <n v="49"/>
    <x v="90"/>
    <x v="2"/>
    <x v="2"/>
    <s v=" "/>
    <s v="Stockholm Vatten avfall"/>
    <n v="-5072"/>
    <d v="2016-12-01T00:00:00"/>
    <x v="1"/>
    <x v="0"/>
    <n v="19"/>
    <x v="0"/>
  </r>
  <r>
    <n v="49"/>
    <x v="90"/>
    <x v="30"/>
    <x v="30"/>
    <n v="100"/>
    <s v="Stockholm Vatten avfall"/>
    <n v="5072"/>
    <d v="2016-12-01T00:00:00"/>
    <x v="1"/>
    <x v="2"/>
    <n v="51"/>
    <x v="2"/>
  </r>
  <r>
    <n v="50"/>
    <x v="90"/>
    <x v="2"/>
    <x v="2"/>
    <s v=" "/>
    <s v="Reparation och underhåll"/>
    <n v="-10000"/>
    <d v="2016-12-01T00:00:00"/>
    <x v="1"/>
    <x v="0"/>
    <n v="19"/>
    <x v="0"/>
  </r>
  <r>
    <n v="50"/>
    <x v="90"/>
    <x v="31"/>
    <x v="31"/>
    <n v="100"/>
    <s v="Reparation och underhåll"/>
    <n v="10000"/>
    <d v="2016-12-01T00:00:00"/>
    <x v="1"/>
    <x v="2"/>
    <n v="51"/>
    <x v="2"/>
  </r>
  <r>
    <n v="51"/>
    <x v="90"/>
    <x v="0"/>
    <x v="0"/>
    <s v=" "/>
    <s v="Företagsförsäkring"/>
    <n v="-4000"/>
    <d v="2016-12-01T00:00:00"/>
    <x v="1"/>
    <x v="0"/>
    <n v="17"/>
    <x v="0"/>
  </r>
  <r>
    <n v="51"/>
    <x v="90"/>
    <x v="32"/>
    <x v="32"/>
    <n v="100"/>
    <s v="Företagsförsäkring"/>
    <n v="4000"/>
    <d v="2016-12-01T00:00:00"/>
    <x v="1"/>
    <x v="2"/>
    <n v="63"/>
    <x v="2"/>
  </r>
  <r>
    <n v="52"/>
    <x v="91"/>
    <x v="4"/>
    <x v="4"/>
    <s v=" "/>
    <s v="Sparränta"/>
    <n v="1500"/>
    <d v="2016-12-31T00:00:00"/>
    <x v="1"/>
    <x v="0"/>
    <n v="19"/>
    <x v="0"/>
  </r>
  <r>
    <n v="52"/>
    <x v="91"/>
    <x v="33"/>
    <x v="33"/>
    <s v=" "/>
    <s v="Sparränta"/>
    <n v="-1500"/>
    <d v="2016-12-31T00:00:00"/>
    <x v="1"/>
    <x v="4"/>
    <n v="83"/>
    <x v="4"/>
  </r>
  <r>
    <n v="53"/>
    <x v="91"/>
    <x v="34"/>
    <x v="6"/>
    <s v=" "/>
    <s v="Årets resultat"/>
    <n v="9329"/>
    <d v="2016-12-31T00:00:00"/>
    <x v="1"/>
    <x v="4"/>
    <n v="89"/>
    <x v="5"/>
  </r>
  <r>
    <n v="53"/>
    <x v="91"/>
    <x v="6"/>
    <x v="6"/>
    <s v=" "/>
    <s v="Årets resultat"/>
    <n v="-9329"/>
    <d v="2016-12-31T00:00:00"/>
    <x v="1"/>
    <x v="1"/>
    <n v="20"/>
    <x v="1"/>
  </r>
  <r>
    <n v="0"/>
    <x v="92"/>
    <x v="15"/>
    <x v="15"/>
    <s v=" "/>
    <s v="Lotteriintäkter"/>
    <n v="-2000"/>
    <d v="2017-01-01T00:00:00"/>
    <x v="2"/>
    <x v="3"/>
    <n v="33"/>
    <x v="3"/>
  </r>
  <r>
    <n v="0"/>
    <x v="92"/>
    <x v="13"/>
    <x v="13"/>
    <s v=" "/>
    <s v="Medlemsavgifter"/>
    <n v="-80000"/>
    <d v="2017-01-01T00:00:00"/>
    <x v="2"/>
    <x v="3"/>
    <n v="38"/>
    <x v="3"/>
  </r>
  <r>
    <n v="0"/>
    <x v="92"/>
    <x v="22"/>
    <x v="22"/>
    <s v=" "/>
    <s v="Inträdesavgift ny medlem"/>
    <n v="-3000"/>
    <d v="2017-01-01T00:00:00"/>
    <x v="2"/>
    <x v="3"/>
    <n v="38"/>
    <x v="3"/>
  </r>
  <r>
    <n v="0"/>
    <x v="92"/>
    <x v="9"/>
    <x v="9"/>
    <s v=" "/>
    <s v="Köavgifter"/>
    <n v="-6000"/>
    <d v="2017-01-01T00:00:00"/>
    <x v="2"/>
    <x v="3"/>
    <n v="38"/>
    <x v="3"/>
  </r>
  <r>
    <n v="0"/>
    <x v="92"/>
    <x v="18"/>
    <x v="18"/>
    <s v=" "/>
    <s v="Värderingsavgifter"/>
    <n v="-4500"/>
    <d v="2017-01-01T00:00:00"/>
    <x v="2"/>
    <x v="3"/>
    <n v="38"/>
    <x v="3"/>
  </r>
  <r>
    <n v="0"/>
    <x v="92"/>
    <x v="14"/>
    <x v="14"/>
    <s v=" "/>
    <s v="Arrendeavgifter"/>
    <n v="-65000"/>
    <d v="2017-01-01T00:00:00"/>
    <x v="2"/>
    <x v="3"/>
    <n v="39"/>
    <x v="3"/>
  </r>
  <r>
    <n v="0"/>
    <x v="92"/>
    <x v="20"/>
    <x v="20"/>
    <s v=" "/>
    <s v="Administrativa intäkter"/>
    <n v="-3000"/>
    <d v="2017-01-01T00:00:00"/>
    <x v="2"/>
    <x v="3"/>
    <n v="39"/>
    <x v="3"/>
  </r>
  <r>
    <n v="0"/>
    <x v="92"/>
    <x v="33"/>
    <x v="33"/>
    <s v=" "/>
    <s v="Ränteintäkter"/>
    <n v="-1400"/>
    <d v="2017-01-01T00:00:00"/>
    <x v="2"/>
    <x v="4"/>
    <n v="83"/>
    <x v="4"/>
  </r>
  <r>
    <n v="0"/>
    <x v="92"/>
    <x v="17"/>
    <x v="17"/>
    <s v=" "/>
    <s v="Arrendekostnader"/>
    <n v="75000"/>
    <d v="2017-01-01T00:00:00"/>
    <x v="2"/>
    <x v="2"/>
    <n v="51"/>
    <x v="2"/>
  </r>
  <r>
    <n v="0"/>
    <x v="92"/>
    <x v="27"/>
    <x v="27"/>
    <s v=" "/>
    <s v="Elkostnader"/>
    <n v="12000"/>
    <d v="2017-01-01T00:00:00"/>
    <x v="2"/>
    <x v="2"/>
    <n v="51"/>
    <x v="2"/>
  </r>
  <r>
    <n v="0"/>
    <x v="92"/>
    <x v="28"/>
    <x v="28"/>
    <s v=" "/>
    <s v="Vatten och avlopp"/>
    <n v="17000"/>
    <d v="2017-01-01T00:00:00"/>
    <x v="2"/>
    <x v="2"/>
    <n v="51"/>
    <x v="2"/>
  </r>
  <r>
    <n v="0"/>
    <x v="92"/>
    <x v="29"/>
    <x v="29"/>
    <s v=" "/>
    <s v="Städdagar"/>
    <n v="15000"/>
    <d v="2017-01-01T00:00:00"/>
    <x v="2"/>
    <x v="2"/>
    <n v="51"/>
    <x v="2"/>
  </r>
  <r>
    <n v="0"/>
    <x v="92"/>
    <x v="30"/>
    <x v="30"/>
    <s v=" "/>
    <s v="Sophämtning"/>
    <n v="5000"/>
    <d v="2017-01-01T00:00:00"/>
    <x v="2"/>
    <x v="2"/>
    <n v="51"/>
    <x v="2"/>
  </r>
  <r>
    <n v="0"/>
    <x v="92"/>
    <x v="31"/>
    <x v="31"/>
    <s v=" "/>
    <s v="Reparation och underhåll"/>
    <n v="14000"/>
    <d v="2017-01-01T00:00:00"/>
    <x v="2"/>
    <x v="2"/>
    <n v="51"/>
    <x v="2"/>
  </r>
  <r>
    <n v="0"/>
    <x v="92"/>
    <x v="24"/>
    <x v="24"/>
    <s v=" "/>
    <s v="Kontorsmateriel"/>
    <n v="1000"/>
    <d v="2017-01-01T00:00:00"/>
    <x v="2"/>
    <x v="2"/>
    <n v="61"/>
    <x v="2"/>
  </r>
  <r>
    <n v="0"/>
    <x v="92"/>
    <x v="19"/>
    <x v="19"/>
    <s v=" "/>
    <s v="Telefon och post"/>
    <n v="1000"/>
    <d v="2017-01-01T00:00:00"/>
    <x v="2"/>
    <x v="2"/>
    <n v="62"/>
    <x v="2"/>
  </r>
  <r>
    <n v="0"/>
    <x v="92"/>
    <x v="32"/>
    <x v="32"/>
    <s v=" "/>
    <s v="Företagsförsäkringar"/>
    <n v="5000"/>
    <d v="2017-01-01T00:00:00"/>
    <x v="2"/>
    <x v="2"/>
    <n v="63"/>
    <x v="2"/>
  </r>
  <r>
    <n v="0"/>
    <x v="92"/>
    <x v="26"/>
    <x v="26"/>
    <s v=" "/>
    <s v="Arvoden"/>
    <n v="9000"/>
    <d v="2017-01-01T00:00:00"/>
    <x v="2"/>
    <x v="2"/>
    <n v="64"/>
    <x v="2"/>
  </r>
  <r>
    <n v="0"/>
    <x v="92"/>
    <x v="16"/>
    <x v="16"/>
    <s v=" "/>
    <s v="Årsmöteskostnader"/>
    <n v="3000"/>
    <d v="2017-01-01T00:00:00"/>
    <x v="2"/>
    <x v="2"/>
    <n v="64"/>
    <x v="2"/>
  </r>
  <r>
    <n v="0"/>
    <x v="92"/>
    <x v="25"/>
    <x v="25"/>
    <s v=" "/>
    <s v="Sammanträdeskostnader"/>
    <n v="1000"/>
    <d v="2017-01-01T00:00:00"/>
    <x v="2"/>
    <x v="2"/>
    <n v="64"/>
    <x v="2"/>
  </r>
  <r>
    <n v="0"/>
    <x v="92"/>
    <x v="21"/>
    <x v="21"/>
    <s v=" "/>
    <s v="IT-kostnader"/>
    <n v="1000"/>
    <d v="2017-01-01T00:00:00"/>
    <x v="2"/>
    <x v="2"/>
    <n v="65"/>
    <x v="2"/>
  </r>
  <r>
    <n v="0"/>
    <x v="92"/>
    <x v="8"/>
    <x v="8"/>
    <s v=" "/>
    <s v="Bankkostnader"/>
    <n v="900"/>
    <d v="2017-01-01T00:00:00"/>
    <x v="2"/>
    <x v="2"/>
    <n v="65"/>
    <x v="2"/>
  </r>
  <r>
    <n v="0"/>
    <x v="92"/>
    <x v="11"/>
    <x v="11"/>
    <s v=" "/>
    <s v="Föreningsavgifter"/>
    <n v="500"/>
    <d v="2017-01-01T00:00:00"/>
    <x v="2"/>
    <x v="2"/>
    <n v="69"/>
    <x v="2"/>
  </r>
  <r>
    <n v="0"/>
    <x v="92"/>
    <x v="10"/>
    <x v="10"/>
    <s v=" "/>
    <s v="Medlemsavgift"/>
    <n v="3000"/>
    <d v="2017-01-01T00:00:00"/>
    <x v="2"/>
    <x v="2"/>
    <n v="69"/>
    <x v="2"/>
  </r>
  <r>
    <n v="0"/>
    <x v="92"/>
    <x v="23"/>
    <x v="23"/>
    <s v=" "/>
    <s v="Gåvor/ uppvaktningar"/>
    <n v="500"/>
    <d v="2017-01-01T00:00:00"/>
    <x v="2"/>
    <x v="2"/>
    <n v="69"/>
    <x v="2"/>
  </r>
  <r>
    <n v="0"/>
    <x v="92"/>
    <x v="12"/>
    <x v="12"/>
    <s v=" "/>
    <s v="Utbildning"/>
    <n v="1000"/>
    <d v="2017-01-01T00:00:00"/>
    <x v="2"/>
    <x v="2"/>
    <n v="76"/>
    <x v="2"/>
  </r>
  <r>
    <m/>
    <x v="93"/>
    <x v="35"/>
    <x v="34"/>
    <m/>
    <m/>
    <m/>
    <m/>
    <x v="3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5" cacheId="1" applyNumberFormats="0" applyBorderFormats="0" applyFontFormats="0" applyPatternFormats="0" applyAlignmentFormats="0" applyWidthHeightFormats="1" dataCaption="Värden" updatedVersion="5" minRefreshableVersion="3" colGrandTotals="0" itemPrintTitles="1" createdVersion="5" indent="0" compact="0" compactData="0" gridDropZones="1" multipleFieldFilters="0">
  <location ref="A1:G34" firstHeaderRow="1" firstDataRow="2" firstDataCol="4"/>
  <pivotFields count="1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">
        <item x="0"/>
        <item x="1"/>
        <item x="2"/>
        <item x="3"/>
        <item x="4"/>
        <item x="5"/>
        <item x="6"/>
        <item x="7"/>
        <item x="15"/>
        <item x="13"/>
        <item x="22"/>
        <item x="9"/>
        <item x="18"/>
        <item x="14"/>
        <item x="20"/>
        <item x="17"/>
        <item x="27"/>
        <item x="28"/>
        <item x="29"/>
        <item x="30"/>
        <item x="31"/>
        <item x="24"/>
        <item x="19"/>
        <item x="32"/>
        <item x="26"/>
        <item x="16"/>
        <item x="25"/>
        <item x="21"/>
        <item x="8"/>
        <item x="11"/>
        <item x="10"/>
        <item x="23"/>
        <item x="12"/>
        <item x="33"/>
        <item x="34"/>
        <item x="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20"/>
        <item x="14"/>
        <item x="17"/>
        <item x="26"/>
        <item x="5"/>
        <item x="8"/>
        <item x="27"/>
        <item x="11"/>
        <item x="32"/>
        <item x="23"/>
        <item x="22"/>
        <item x="21"/>
        <item x="1"/>
        <item x="9"/>
        <item x="15"/>
        <item x="13"/>
        <item x="3"/>
        <item x="2"/>
        <item x="31"/>
        <item x="7"/>
        <item x="33"/>
        <item x="25"/>
        <item x="30"/>
        <item x="29"/>
        <item x="19"/>
        <item x="12"/>
        <item x="28"/>
        <item x="6"/>
        <item x="16"/>
        <item x="0"/>
        <item x="34"/>
        <item x="24"/>
        <item x="18"/>
        <item x="4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multipleItemSelectionAllowed="1" showAll="0">
      <items count="5">
        <item x="0"/>
        <item x="1"/>
        <item h="1" x="3"/>
        <item n="2017_x000a_budget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h="1" x="0"/>
        <item h="1" x="1"/>
        <item x="3"/>
        <item x="2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4">
        <item x="1"/>
        <item x="4"/>
        <item x="3"/>
        <item x="2"/>
        <item x="5"/>
        <item m="1" x="9"/>
        <item m="1" x="7"/>
        <item m="1" x="11"/>
        <item m="1" x="12"/>
        <item m="1" x="8"/>
        <item m="1" x="10"/>
        <item x="0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9"/>
    <field x="11"/>
    <field x="2"/>
    <field x="3"/>
  </rowFields>
  <rowItems count="32">
    <i>
      <x v="2"/>
      <x v="2"/>
      <x v="8"/>
      <x v="14"/>
    </i>
    <i r="2">
      <x v="9"/>
      <x v="15"/>
    </i>
    <i r="2">
      <x v="10"/>
      <x v="10"/>
    </i>
    <i r="2">
      <x v="11"/>
      <x v="13"/>
    </i>
    <i r="2">
      <x v="12"/>
      <x v="32"/>
    </i>
    <i r="2">
      <x v="13"/>
      <x v="1"/>
    </i>
    <i r="2">
      <x v="14"/>
      <x/>
    </i>
    <i t="default" r="1">
      <x v="2"/>
    </i>
    <i>
      <x v="3"/>
      <x v="3"/>
      <x v="15"/>
      <x v="2"/>
    </i>
    <i r="2">
      <x v="16"/>
      <x v="6"/>
    </i>
    <i r="2">
      <x v="17"/>
      <x v="26"/>
    </i>
    <i r="2">
      <x v="18"/>
      <x v="23"/>
    </i>
    <i r="2">
      <x v="19"/>
      <x v="22"/>
    </i>
    <i r="2">
      <x v="20"/>
      <x v="18"/>
    </i>
    <i r="2">
      <x v="21"/>
      <x v="31"/>
    </i>
    <i r="2">
      <x v="22"/>
      <x v="24"/>
    </i>
    <i r="2">
      <x v="23"/>
      <x v="8"/>
    </i>
    <i r="2">
      <x v="24"/>
      <x v="3"/>
    </i>
    <i r="2">
      <x v="25"/>
      <x v="28"/>
    </i>
    <i r="2">
      <x v="26"/>
      <x v="21"/>
    </i>
    <i r="2">
      <x v="27"/>
      <x v="11"/>
    </i>
    <i r="2">
      <x v="28"/>
      <x v="5"/>
    </i>
    <i r="2">
      <x v="29"/>
      <x v="7"/>
    </i>
    <i r="2">
      <x v="30"/>
      <x v="34"/>
    </i>
    <i r="2">
      <x v="31"/>
      <x v="9"/>
    </i>
    <i r="2">
      <x v="32"/>
      <x v="25"/>
    </i>
    <i t="default" r="1">
      <x v="3"/>
    </i>
    <i>
      <x v="4"/>
      <x v="1"/>
      <x v="33"/>
      <x v="20"/>
    </i>
    <i t="default" r="1">
      <x v="1"/>
    </i>
    <i r="1">
      <x v="4"/>
      <x v="34"/>
      <x v="27"/>
    </i>
    <i t="default" r="1">
      <x v="4"/>
    </i>
    <i t="grand">
      <x/>
    </i>
  </rowItems>
  <colFields count="1">
    <field x="8"/>
  </colFields>
  <colItems count="3">
    <i>
      <x/>
    </i>
    <i>
      <x v="1"/>
    </i>
    <i>
      <x v="3"/>
    </i>
  </colItems>
  <dataFields count="1">
    <dataField name=" Belopp" fld="6" baseField="6" baseItem="222" numFmtId="167"/>
  </dataFields>
  <formats count="78">
    <format dxfId="536">
      <pivotArea dataOnly="0" outline="0" fieldPosition="0">
        <references count="1">
          <reference field="2" count="0" defaultSubtotal="1"/>
        </references>
      </pivotArea>
    </format>
    <format dxfId="535">
      <pivotArea field="8" type="button" dataOnly="0" labelOnly="1" outline="0" axis="axisCol" fieldPosition="0"/>
    </format>
    <format dxfId="534">
      <pivotArea dataOnly="0" labelOnly="1" outline="0" fieldPosition="0">
        <references count="1">
          <reference field="2" count="1">
            <x v="0"/>
          </reference>
        </references>
      </pivotArea>
    </format>
    <format dxfId="533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532">
      <pivotArea dataOnly="0" labelOnly="1" outline="0" fieldPosition="0">
        <references count="1">
          <reference field="2" count="1">
            <x v="1"/>
          </reference>
        </references>
      </pivotArea>
    </format>
    <format dxfId="531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530">
      <pivotArea dataOnly="0" labelOnly="1" outline="0" fieldPosition="0">
        <references count="1">
          <reference field="2" count="1">
            <x v="2"/>
          </reference>
        </references>
      </pivotArea>
    </format>
    <format dxfId="529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528">
      <pivotArea dataOnly="0" labelOnly="1" outline="0" fieldPosition="0">
        <references count="1">
          <reference field="2" count="1">
            <x v="3"/>
          </reference>
        </references>
      </pivotArea>
    </format>
    <format dxfId="527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526">
      <pivotArea dataOnly="0" labelOnly="1" outline="0" fieldPosition="0">
        <references count="1">
          <reference field="2" count="1">
            <x v="4"/>
          </reference>
        </references>
      </pivotArea>
    </format>
    <format dxfId="525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524">
      <pivotArea dataOnly="0" labelOnly="1" outline="0" fieldPosition="0">
        <references count="1">
          <reference field="2" count="1">
            <x v="5"/>
          </reference>
        </references>
      </pivotArea>
    </format>
    <format dxfId="523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522">
      <pivotArea dataOnly="0" labelOnly="1" outline="0" fieldPosition="0">
        <references count="1">
          <reference field="2" count="1">
            <x v="6"/>
          </reference>
        </references>
      </pivotArea>
    </format>
    <format dxfId="521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520">
      <pivotArea dataOnly="0" labelOnly="1" outline="0" fieldPosition="0">
        <references count="1">
          <reference field="2" count="1">
            <x v="7"/>
          </reference>
        </references>
      </pivotArea>
    </format>
    <format dxfId="519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518">
      <pivotArea dataOnly="0" labelOnly="1" outline="0" fieldPosition="0">
        <references count="1">
          <reference field="2" count="1">
            <x v="8"/>
          </reference>
        </references>
      </pivotArea>
    </format>
    <format dxfId="517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516">
      <pivotArea dataOnly="0" labelOnly="1" outline="0" fieldPosition="0">
        <references count="1">
          <reference field="2" count="1">
            <x v="9"/>
          </reference>
        </references>
      </pivotArea>
    </format>
    <format dxfId="515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514">
      <pivotArea dataOnly="0" labelOnly="1" outline="0" fieldPosition="0">
        <references count="1">
          <reference field="2" count="1">
            <x v="10"/>
          </reference>
        </references>
      </pivotArea>
    </format>
    <format dxfId="513">
      <pivotArea dataOnly="0" labelOnly="1" outline="0" fieldPosition="0">
        <references count="1">
          <reference field="2" count="1" defaultSubtotal="1">
            <x v="10"/>
          </reference>
        </references>
      </pivotArea>
    </format>
    <format dxfId="512">
      <pivotArea dataOnly="0" labelOnly="1" outline="0" fieldPosition="0">
        <references count="1">
          <reference field="2" count="1">
            <x v="11"/>
          </reference>
        </references>
      </pivotArea>
    </format>
    <format dxfId="511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510">
      <pivotArea dataOnly="0" labelOnly="1" outline="0" fieldPosition="0">
        <references count="1">
          <reference field="2" count="1">
            <x v="12"/>
          </reference>
        </references>
      </pivotArea>
    </format>
    <format dxfId="509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508">
      <pivotArea dataOnly="0" labelOnly="1" outline="0" fieldPosition="0">
        <references count="1">
          <reference field="2" count="1">
            <x v="13"/>
          </reference>
        </references>
      </pivotArea>
    </format>
    <format dxfId="507">
      <pivotArea dataOnly="0" labelOnly="1" outline="0" fieldPosition="0">
        <references count="1">
          <reference field="2" count="1" defaultSubtotal="1">
            <x v="13"/>
          </reference>
        </references>
      </pivotArea>
    </format>
    <format dxfId="506">
      <pivotArea dataOnly="0" labelOnly="1" outline="0" fieldPosition="0">
        <references count="1">
          <reference field="2" count="1">
            <x v="14"/>
          </reference>
        </references>
      </pivotArea>
    </format>
    <format dxfId="505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504">
      <pivotArea dataOnly="0" labelOnly="1" outline="0" fieldPosition="0">
        <references count="1">
          <reference field="2" count="1">
            <x v="15"/>
          </reference>
        </references>
      </pivotArea>
    </format>
    <format dxfId="503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502">
      <pivotArea dataOnly="0" labelOnly="1" outline="0" fieldPosition="0">
        <references count="1">
          <reference field="2" count="1">
            <x v="16"/>
          </reference>
        </references>
      </pivotArea>
    </format>
    <format dxfId="501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500">
      <pivotArea dataOnly="0" labelOnly="1" outline="0" fieldPosition="0">
        <references count="1">
          <reference field="2" count="1">
            <x v="17"/>
          </reference>
        </references>
      </pivotArea>
    </format>
    <format dxfId="499">
      <pivotArea dataOnly="0" labelOnly="1" outline="0" fieldPosition="0">
        <references count="1">
          <reference field="2" count="1" defaultSubtotal="1">
            <x v="17"/>
          </reference>
        </references>
      </pivotArea>
    </format>
    <format dxfId="498">
      <pivotArea dataOnly="0" labelOnly="1" outline="0" fieldPosition="0">
        <references count="1">
          <reference field="2" count="1">
            <x v="18"/>
          </reference>
        </references>
      </pivotArea>
    </format>
    <format dxfId="497">
      <pivotArea dataOnly="0" labelOnly="1" outline="0" fieldPosition="0">
        <references count="1">
          <reference field="2" count="1" defaultSubtotal="1">
            <x v="18"/>
          </reference>
        </references>
      </pivotArea>
    </format>
    <format dxfId="496">
      <pivotArea dataOnly="0" labelOnly="1" outline="0" fieldPosition="0">
        <references count="1">
          <reference field="2" count="1">
            <x v="19"/>
          </reference>
        </references>
      </pivotArea>
    </format>
    <format dxfId="495">
      <pivotArea dataOnly="0" labelOnly="1" outline="0" fieldPosition="0">
        <references count="1">
          <reference field="2" count="1" defaultSubtotal="1">
            <x v="19"/>
          </reference>
        </references>
      </pivotArea>
    </format>
    <format dxfId="494">
      <pivotArea dataOnly="0" labelOnly="1" outline="0" fieldPosition="0">
        <references count="1">
          <reference field="2" count="1">
            <x v="20"/>
          </reference>
        </references>
      </pivotArea>
    </format>
    <format dxfId="493">
      <pivotArea dataOnly="0" labelOnly="1" outline="0" fieldPosition="0">
        <references count="1">
          <reference field="2" count="1" defaultSubtotal="1">
            <x v="20"/>
          </reference>
        </references>
      </pivotArea>
    </format>
    <format dxfId="492">
      <pivotArea dataOnly="0" labelOnly="1" outline="0" fieldPosition="0">
        <references count="1">
          <reference field="2" count="1">
            <x v="21"/>
          </reference>
        </references>
      </pivotArea>
    </format>
    <format dxfId="491">
      <pivotArea dataOnly="0" labelOnly="1" outline="0" fieldPosition="0">
        <references count="1">
          <reference field="2" count="1" defaultSubtotal="1">
            <x v="21"/>
          </reference>
        </references>
      </pivotArea>
    </format>
    <format dxfId="490">
      <pivotArea dataOnly="0" labelOnly="1" outline="0" fieldPosition="0">
        <references count="1">
          <reference field="2" count="1">
            <x v="22"/>
          </reference>
        </references>
      </pivotArea>
    </format>
    <format dxfId="489">
      <pivotArea dataOnly="0" labelOnly="1" outline="0" fieldPosition="0">
        <references count="1">
          <reference field="2" count="1" defaultSubtotal="1">
            <x v="22"/>
          </reference>
        </references>
      </pivotArea>
    </format>
    <format dxfId="488">
      <pivotArea dataOnly="0" labelOnly="1" outline="0" fieldPosition="0">
        <references count="1">
          <reference field="2" count="1">
            <x v="23"/>
          </reference>
        </references>
      </pivotArea>
    </format>
    <format dxfId="487">
      <pivotArea dataOnly="0" labelOnly="1" outline="0" fieldPosition="0">
        <references count="1">
          <reference field="2" count="1" defaultSubtotal="1">
            <x v="23"/>
          </reference>
        </references>
      </pivotArea>
    </format>
    <format dxfId="486">
      <pivotArea dataOnly="0" labelOnly="1" outline="0" fieldPosition="0">
        <references count="1">
          <reference field="2" count="1">
            <x v="24"/>
          </reference>
        </references>
      </pivotArea>
    </format>
    <format dxfId="485">
      <pivotArea dataOnly="0" labelOnly="1" outline="0" fieldPosition="0">
        <references count="1">
          <reference field="2" count="1" defaultSubtotal="1">
            <x v="24"/>
          </reference>
        </references>
      </pivotArea>
    </format>
    <format dxfId="484">
      <pivotArea dataOnly="0" labelOnly="1" outline="0" fieldPosition="0">
        <references count="1">
          <reference field="2" count="1">
            <x v="25"/>
          </reference>
        </references>
      </pivotArea>
    </format>
    <format dxfId="483">
      <pivotArea dataOnly="0" labelOnly="1" outline="0" fieldPosition="0">
        <references count="1">
          <reference field="2" count="1" defaultSubtotal="1">
            <x v="25"/>
          </reference>
        </references>
      </pivotArea>
    </format>
    <format dxfId="482">
      <pivotArea dataOnly="0" labelOnly="1" outline="0" fieldPosition="0">
        <references count="1">
          <reference field="2" count="1">
            <x v="26"/>
          </reference>
        </references>
      </pivotArea>
    </format>
    <format dxfId="481">
      <pivotArea dataOnly="0" labelOnly="1" outline="0" fieldPosition="0">
        <references count="1">
          <reference field="2" count="1" defaultSubtotal="1">
            <x v="26"/>
          </reference>
        </references>
      </pivotArea>
    </format>
    <format dxfId="480">
      <pivotArea dataOnly="0" labelOnly="1" outline="0" fieldPosition="0">
        <references count="1">
          <reference field="2" count="1">
            <x v="27"/>
          </reference>
        </references>
      </pivotArea>
    </format>
    <format dxfId="479">
      <pivotArea dataOnly="0" labelOnly="1" outline="0" fieldPosition="0">
        <references count="1">
          <reference field="2" count="1" defaultSubtotal="1">
            <x v="27"/>
          </reference>
        </references>
      </pivotArea>
    </format>
    <format dxfId="478">
      <pivotArea dataOnly="0" labelOnly="1" outline="0" fieldPosition="0">
        <references count="1">
          <reference field="2" count="1">
            <x v="28"/>
          </reference>
        </references>
      </pivotArea>
    </format>
    <format dxfId="477">
      <pivotArea dataOnly="0" labelOnly="1" outline="0" fieldPosition="0">
        <references count="1">
          <reference field="2" count="1" defaultSubtotal="1">
            <x v="28"/>
          </reference>
        </references>
      </pivotArea>
    </format>
    <format dxfId="476">
      <pivotArea dataOnly="0" labelOnly="1" outline="0" fieldPosition="0">
        <references count="1">
          <reference field="2" count="1">
            <x v="29"/>
          </reference>
        </references>
      </pivotArea>
    </format>
    <format dxfId="475">
      <pivotArea dataOnly="0" labelOnly="1" outline="0" fieldPosition="0">
        <references count="1">
          <reference field="2" count="1" defaultSubtotal="1">
            <x v="29"/>
          </reference>
        </references>
      </pivotArea>
    </format>
    <format dxfId="474">
      <pivotArea dataOnly="0" labelOnly="1" outline="0" fieldPosition="0">
        <references count="1">
          <reference field="2" count="1">
            <x v="30"/>
          </reference>
        </references>
      </pivotArea>
    </format>
    <format dxfId="473">
      <pivotArea dataOnly="0" labelOnly="1" outline="0" fieldPosition="0">
        <references count="1">
          <reference field="2" count="1" defaultSubtotal="1">
            <x v="30"/>
          </reference>
        </references>
      </pivotArea>
    </format>
    <format dxfId="472">
      <pivotArea dataOnly="0" labelOnly="1" outline="0" fieldPosition="0">
        <references count="1">
          <reference field="2" count="1">
            <x v="31"/>
          </reference>
        </references>
      </pivotArea>
    </format>
    <format dxfId="471">
      <pivotArea dataOnly="0" labelOnly="1" outline="0" fieldPosition="0">
        <references count="1">
          <reference field="2" count="1" defaultSubtotal="1">
            <x v="31"/>
          </reference>
        </references>
      </pivotArea>
    </format>
    <format dxfId="470">
      <pivotArea dataOnly="0" labelOnly="1" outline="0" fieldPosition="0">
        <references count="1">
          <reference field="2" count="1">
            <x v="32"/>
          </reference>
        </references>
      </pivotArea>
    </format>
    <format dxfId="469">
      <pivotArea dataOnly="0" labelOnly="1" outline="0" fieldPosition="0">
        <references count="1">
          <reference field="2" count="1" defaultSubtotal="1">
            <x v="32"/>
          </reference>
        </references>
      </pivotArea>
    </format>
    <format dxfId="468">
      <pivotArea dataOnly="0" labelOnly="1" outline="0" fieldPosition="0">
        <references count="1">
          <reference field="2" count="1">
            <x v="33"/>
          </reference>
        </references>
      </pivotArea>
    </format>
    <format dxfId="467">
      <pivotArea dataOnly="0" labelOnly="1" outline="0" fieldPosition="0">
        <references count="1">
          <reference field="2" count="1" defaultSubtotal="1">
            <x v="33"/>
          </reference>
        </references>
      </pivotArea>
    </format>
    <format dxfId="466">
      <pivotArea dataOnly="0" labelOnly="1" grandRow="1" outline="0" fieldPosition="0"/>
    </format>
    <format dxfId="465">
      <pivotArea field="2" type="button" dataOnly="0" labelOnly="1" outline="0" axis="axisRow" fieldPosition="2"/>
    </format>
    <format dxfId="464">
      <pivotArea field="2" type="button" dataOnly="0" labelOnly="1" outline="0" axis="axisRow" fieldPosition="2"/>
    </format>
    <format dxfId="463">
      <pivotArea field="3" type="button" dataOnly="0" labelOnly="1" outline="0" axis="axisRow" fieldPosition="3"/>
    </format>
    <format dxfId="462">
      <pivotArea dataOnly="0" labelOnly="1" outline="0" fieldPosition="0">
        <references count="1">
          <reference field="8" count="0"/>
        </references>
      </pivotArea>
    </format>
    <format dxfId="461">
      <pivotArea dataOnly="0" labelOnly="1" outline="0" fieldPosition="0">
        <references count="1">
          <reference field="8" count="2">
            <x v="0"/>
            <x v="1"/>
          </reference>
        </references>
      </pivotArea>
    </format>
    <format dxfId="460">
      <pivotArea dataOnly="0" labelOnly="1" outline="0" fieldPosition="0">
        <references count="1">
          <reference field="8" count="1">
            <x v="3"/>
          </reference>
        </references>
      </pivotArea>
    </format>
    <format dxfId="459">
      <pivotArea dataOnly="0" outline="0" fieldPosition="0">
        <references count="1">
          <reference field="1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ell4" cacheId="1" applyNumberFormats="0" applyBorderFormats="0" applyFontFormats="0" applyPatternFormats="0" applyAlignmentFormats="0" applyWidthHeightFormats="1" dataCaption="Värden" updatedVersion="5" minRefreshableVersion="3" colGrandTotals="0" itemPrintTitles="1" createdVersion="5" indent="0" compact="0" compactData="0" gridDropZones="1" multipleFieldFilters="0">
  <location ref="A1:F13" firstHeaderRow="1" firstDataRow="2" firstDataCol="4"/>
  <pivotFields count="1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">
        <item x="0"/>
        <item x="1"/>
        <item x="2"/>
        <item x="3"/>
        <item x="4"/>
        <item x="5"/>
        <item x="6"/>
        <item x="7"/>
        <item h="1" x="15"/>
        <item h="1" x="13"/>
        <item h="1" x="22"/>
        <item h="1" x="9"/>
        <item h="1" x="18"/>
        <item h="1" x="14"/>
        <item h="1" x="20"/>
        <item h="1" x="17"/>
        <item h="1" x="27"/>
        <item h="1" x="28"/>
        <item h="1" x="29"/>
        <item h="1" x="30"/>
        <item h="1" x="31"/>
        <item h="1" x="24"/>
        <item h="1" x="19"/>
        <item h="1" x="32"/>
        <item h="1" x="26"/>
        <item h="1" x="16"/>
        <item h="1" x="25"/>
        <item h="1" x="21"/>
        <item h="1" x="8"/>
        <item h="1" x="11"/>
        <item h="1" x="10"/>
        <item h="1" x="23"/>
        <item h="1" x="12"/>
        <item h="1" x="33"/>
        <item h="1" x="34"/>
        <item h="1" x="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20"/>
        <item x="14"/>
        <item x="17"/>
        <item x="26"/>
        <item x="5"/>
        <item x="8"/>
        <item x="27"/>
        <item x="11"/>
        <item x="32"/>
        <item x="23"/>
        <item x="22"/>
        <item x="21"/>
        <item x="1"/>
        <item x="9"/>
        <item x="15"/>
        <item x="13"/>
        <item x="3"/>
        <item x="2"/>
        <item x="31"/>
        <item x="7"/>
        <item x="33"/>
        <item x="25"/>
        <item x="30"/>
        <item x="29"/>
        <item x="19"/>
        <item x="12"/>
        <item x="28"/>
        <item x="6"/>
        <item x="16"/>
        <item x="0"/>
        <item x="34"/>
        <item x="24"/>
        <item x="18"/>
        <item x="4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items count="5">
        <item x="0"/>
        <item h="1" x="1"/>
        <item h="1" x="2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3"/>
        <item x="2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4">
        <item m="1" x="9"/>
        <item m="1" x="7"/>
        <item m="1" x="11"/>
        <item m="1" x="12"/>
        <item m="1" x="8"/>
        <item m="1" x="10"/>
        <item x="6"/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9"/>
    <field x="11"/>
    <field x="2"/>
    <field x="3"/>
  </rowFields>
  <rowItems count="11">
    <i>
      <x/>
      <x v="7"/>
      <x/>
      <x v="29"/>
    </i>
    <i r="2">
      <x v="1"/>
      <x v="12"/>
    </i>
    <i r="2">
      <x v="2"/>
      <x v="17"/>
    </i>
    <i r="2">
      <x v="3"/>
      <x v="16"/>
    </i>
    <i r="2">
      <x v="4"/>
      <x v="33"/>
    </i>
    <i t="default" r="1">
      <x v="7"/>
    </i>
    <i>
      <x v="1"/>
      <x v="8"/>
      <x v="5"/>
      <x v="4"/>
    </i>
    <i r="2">
      <x v="6"/>
      <x v="27"/>
    </i>
    <i r="2">
      <x v="7"/>
      <x v="19"/>
    </i>
    <i t="default" r="1">
      <x v="8"/>
    </i>
    <i t="grand">
      <x/>
    </i>
  </rowItems>
  <colFields count="1">
    <field x="1"/>
  </colFields>
  <colItems count="2">
    <i>
      <x v="1"/>
    </i>
    <i>
      <x v="2"/>
    </i>
  </colItems>
  <dataFields count="1">
    <dataField name=" Belopp" fld="6" baseField="6" baseItem="222" numFmtId="167"/>
  </dataFields>
  <formats count="79">
    <format dxfId="458">
      <pivotArea dataOnly="0" outline="0" fieldPosition="0">
        <references count="1">
          <reference field="2" count="0" defaultSubtotal="1"/>
        </references>
      </pivotArea>
    </format>
    <format dxfId="457">
      <pivotArea field="8" type="button" dataOnly="0" labelOnly="1" outline="0"/>
    </format>
    <format dxfId="456">
      <pivotArea dataOnly="0" labelOnly="1" outline="0" fieldPosition="0">
        <references count="1">
          <reference field="2" count="1">
            <x v="0"/>
          </reference>
        </references>
      </pivotArea>
    </format>
    <format dxfId="455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454">
      <pivotArea dataOnly="0" labelOnly="1" outline="0" fieldPosition="0">
        <references count="1">
          <reference field="2" count="1">
            <x v="1"/>
          </reference>
        </references>
      </pivotArea>
    </format>
    <format dxfId="453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452">
      <pivotArea dataOnly="0" labelOnly="1" outline="0" fieldPosition="0">
        <references count="1">
          <reference field="2" count="1">
            <x v="2"/>
          </reference>
        </references>
      </pivotArea>
    </format>
    <format dxfId="451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450">
      <pivotArea dataOnly="0" labelOnly="1" outline="0" fieldPosition="0">
        <references count="1">
          <reference field="2" count="1">
            <x v="3"/>
          </reference>
        </references>
      </pivotArea>
    </format>
    <format dxfId="449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448">
      <pivotArea dataOnly="0" labelOnly="1" outline="0" fieldPosition="0">
        <references count="1">
          <reference field="2" count="1">
            <x v="4"/>
          </reference>
        </references>
      </pivotArea>
    </format>
    <format dxfId="447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446">
      <pivotArea dataOnly="0" labelOnly="1" outline="0" fieldPosition="0">
        <references count="1">
          <reference field="2" count="1">
            <x v="5"/>
          </reference>
        </references>
      </pivotArea>
    </format>
    <format dxfId="445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444">
      <pivotArea dataOnly="0" labelOnly="1" outline="0" fieldPosition="0">
        <references count="1">
          <reference field="2" count="1">
            <x v="6"/>
          </reference>
        </references>
      </pivotArea>
    </format>
    <format dxfId="443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442">
      <pivotArea dataOnly="0" labelOnly="1" outline="0" fieldPosition="0">
        <references count="1">
          <reference field="2" count="1">
            <x v="7"/>
          </reference>
        </references>
      </pivotArea>
    </format>
    <format dxfId="441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440">
      <pivotArea dataOnly="0" labelOnly="1" outline="0" fieldPosition="0">
        <references count="1">
          <reference field="2" count="1">
            <x v="8"/>
          </reference>
        </references>
      </pivotArea>
    </format>
    <format dxfId="439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438">
      <pivotArea dataOnly="0" labelOnly="1" outline="0" fieldPosition="0">
        <references count="1">
          <reference field="2" count="1">
            <x v="9"/>
          </reference>
        </references>
      </pivotArea>
    </format>
    <format dxfId="437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436">
      <pivotArea dataOnly="0" labelOnly="1" outline="0" fieldPosition="0">
        <references count="1">
          <reference field="2" count="1">
            <x v="10"/>
          </reference>
        </references>
      </pivotArea>
    </format>
    <format dxfId="435">
      <pivotArea dataOnly="0" labelOnly="1" outline="0" fieldPosition="0">
        <references count="1">
          <reference field="2" count="1" defaultSubtotal="1">
            <x v="10"/>
          </reference>
        </references>
      </pivotArea>
    </format>
    <format dxfId="434">
      <pivotArea dataOnly="0" labelOnly="1" outline="0" fieldPosition="0">
        <references count="1">
          <reference field="2" count="1">
            <x v="11"/>
          </reference>
        </references>
      </pivotArea>
    </format>
    <format dxfId="433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432">
      <pivotArea dataOnly="0" labelOnly="1" outline="0" fieldPosition="0">
        <references count="1">
          <reference field="2" count="1">
            <x v="12"/>
          </reference>
        </references>
      </pivotArea>
    </format>
    <format dxfId="431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430">
      <pivotArea dataOnly="0" labelOnly="1" outline="0" fieldPosition="0">
        <references count="1">
          <reference field="2" count="1">
            <x v="13"/>
          </reference>
        </references>
      </pivotArea>
    </format>
    <format dxfId="429">
      <pivotArea dataOnly="0" labelOnly="1" outline="0" fieldPosition="0">
        <references count="1">
          <reference field="2" count="1" defaultSubtotal="1">
            <x v="13"/>
          </reference>
        </references>
      </pivotArea>
    </format>
    <format dxfId="428">
      <pivotArea dataOnly="0" labelOnly="1" outline="0" fieldPosition="0">
        <references count="1">
          <reference field="2" count="1">
            <x v="14"/>
          </reference>
        </references>
      </pivotArea>
    </format>
    <format dxfId="427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426">
      <pivotArea dataOnly="0" labelOnly="1" outline="0" fieldPosition="0">
        <references count="1">
          <reference field="2" count="1">
            <x v="15"/>
          </reference>
        </references>
      </pivotArea>
    </format>
    <format dxfId="425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424">
      <pivotArea dataOnly="0" labelOnly="1" outline="0" fieldPosition="0">
        <references count="1">
          <reference field="2" count="1">
            <x v="16"/>
          </reference>
        </references>
      </pivotArea>
    </format>
    <format dxfId="423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422">
      <pivotArea dataOnly="0" labelOnly="1" outline="0" fieldPosition="0">
        <references count="1">
          <reference field="2" count="1">
            <x v="17"/>
          </reference>
        </references>
      </pivotArea>
    </format>
    <format dxfId="421">
      <pivotArea dataOnly="0" labelOnly="1" outline="0" fieldPosition="0">
        <references count="1">
          <reference field="2" count="1" defaultSubtotal="1">
            <x v="17"/>
          </reference>
        </references>
      </pivotArea>
    </format>
    <format dxfId="420">
      <pivotArea dataOnly="0" labelOnly="1" outline="0" fieldPosition="0">
        <references count="1">
          <reference field="2" count="1">
            <x v="18"/>
          </reference>
        </references>
      </pivotArea>
    </format>
    <format dxfId="419">
      <pivotArea dataOnly="0" labelOnly="1" outline="0" fieldPosition="0">
        <references count="1">
          <reference field="2" count="1" defaultSubtotal="1">
            <x v="18"/>
          </reference>
        </references>
      </pivotArea>
    </format>
    <format dxfId="418">
      <pivotArea dataOnly="0" labelOnly="1" outline="0" fieldPosition="0">
        <references count="1">
          <reference field="2" count="1">
            <x v="19"/>
          </reference>
        </references>
      </pivotArea>
    </format>
    <format dxfId="417">
      <pivotArea dataOnly="0" labelOnly="1" outline="0" fieldPosition="0">
        <references count="1">
          <reference field="2" count="1" defaultSubtotal="1">
            <x v="19"/>
          </reference>
        </references>
      </pivotArea>
    </format>
    <format dxfId="416">
      <pivotArea dataOnly="0" labelOnly="1" outline="0" fieldPosition="0">
        <references count="1">
          <reference field="2" count="1">
            <x v="20"/>
          </reference>
        </references>
      </pivotArea>
    </format>
    <format dxfId="415">
      <pivotArea dataOnly="0" labelOnly="1" outline="0" fieldPosition="0">
        <references count="1">
          <reference field="2" count="1" defaultSubtotal="1">
            <x v="20"/>
          </reference>
        </references>
      </pivotArea>
    </format>
    <format dxfId="414">
      <pivotArea dataOnly="0" labelOnly="1" outline="0" fieldPosition="0">
        <references count="1">
          <reference field="2" count="1">
            <x v="21"/>
          </reference>
        </references>
      </pivotArea>
    </format>
    <format dxfId="413">
      <pivotArea dataOnly="0" labelOnly="1" outline="0" fieldPosition="0">
        <references count="1">
          <reference field="2" count="1" defaultSubtotal="1">
            <x v="21"/>
          </reference>
        </references>
      </pivotArea>
    </format>
    <format dxfId="412">
      <pivotArea dataOnly="0" labelOnly="1" outline="0" fieldPosition="0">
        <references count="1">
          <reference field="2" count="1">
            <x v="22"/>
          </reference>
        </references>
      </pivotArea>
    </format>
    <format dxfId="411">
      <pivotArea dataOnly="0" labelOnly="1" outline="0" fieldPosition="0">
        <references count="1">
          <reference field="2" count="1" defaultSubtotal="1">
            <x v="22"/>
          </reference>
        </references>
      </pivotArea>
    </format>
    <format dxfId="410">
      <pivotArea dataOnly="0" labelOnly="1" outline="0" fieldPosition="0">
        <references count="1">
          <reference field="2" count="1">
            <x v="23"/>
          </reference>
        </references>
      </pivotArea>
    </format>
    <format dxfId="409">
      <pivotArea dataOnly="0" labelOnly="1" outline="0" fieldPosition="0">
        <references count="1">
          <reference field="2" count="1" defaultSubtotal="1">
            <x v="23"/>
          </reference>
        </references>
      </pivotArea>
    </format>
    <format dxfId="408">
      <pivotArea dataOnly="0" labelOnly="1" outline="0" fieldPosition="0">
        <references count="1">
          <reference field="2" count="1">
            <x v="24"/>
          </reference>
        </references>
      </pivotArea>
    </format>
    <format dxfId="407">
      <pivotArea dataOnly="0" labelOnly="1" outline="0" fieldPosition="0">
        <references count="1">
          <reference field="2" count="1" defaultSubtotal="1">
            <x v="24"/>
          </reference>
        </references>
      </pivotArea>
    </format>
    <format dxfId="406">
      <pivotArea dataOnly="0" labelOnly="1" outline="0" fieldPosition="0">
        <references count="1">
          <reference field="2" count="1">
            <x v="25"/>
          </reference>
        </references>
      </pivotArea>
    </format>
    <format dxfId="405">
      <pivotArea dataOnly="0" labelOnly="1" outline="0" fieldPosition="0">
        <references count="1">
          <reference field="2" count="1" defaultSubtotal="1">
            <x v="25"/>
          </reference>
        </references>
      </pivotArea>
    </format>
    <format dxfId="404">
      <pivotArea dataOnly="0" labelOnly="1" outline="0" fieldPosition="0">
        <references count="1">
          <reference field="2" count="1">
            <x v="26"/>
          </reference>
        </references>
      </pivotArea>
    </format>
    <format dxfId="403">
      <pivotArea dataOnly="0" labelOnly="1" outline="0" fieldPosition="0">
        <references count="1">
          <reference field="2" count="1" defaultSubtotal="1">
            <x v="26"/>
          </reference>
        </references>
      </pivotArea>
    </format>
    <format dxfId="402">
      <pivotArea dataOnly="0" labelOnly="1" outline="0" fieldPosition="0">
        <references count="1">
          <reference field="2" count="1">
            <x v="27"/>
          </reference>
        </references>
      </pivotArea>
    </format>
    <format dxfId="401">
      <pivotArea dataOnly="0" labelOnly="1" outline="0" fieldPosition="0">
        <references count="1">
          <reference field="2" count="1" defaultSubtotal="1">
            <x v="27"/>
          </reference>
        </references>
      </pivotArea>
    </format>
    <format dxfId="400">
      <pivotArea dataOnly="0" labelOnly="1" outline="0" fieldPosition="0">
        <references count="1">
          <reference field="2" count="1">
            <x v="28"/>
          </reference>
        </references>
      </pivotArea>
    </format>
    <format dxfId="399">
      <pivotArea dataOnly="0" labelOnly="1" outline="0" fieldPosition="0">
        <references count="1">
          <reference field="2" count="1" defaultSubtotal="1">
            <x v="28"/>
          </reference>
        </references>
      </pivotArea>
    </format>
    <format dxfId="398">
      <pivotArea dataOnly="0" labelOnly="1" outline="0" fieldPosition="0">
        <references count="1">
          <reference field="2" count="1">
            <x v="29"/>
          </reference>
        </references>
      </pivotArea>
    </format>
    <format dxfId="397">
      <pivotArea dataOnly="0" labelOnly="1" outline="0" fieldPosition="0">
        <references count="1">
          <reference field="2" count="1" defaultSubtotal="1">
            <x v="29"/>
          </reference>
        </references>
      </pivotArea>
    </format>
    <format dxfId="396">
      <pivotArea dataOnly="0" labelOnly="1" outline="0" fieldPosition="0">
        <references count="1">
          <reference field="2" count="1">
            <x v="30"/>
          </reference>
        </references>
      </pivotArea>
    </format>
    <format dxfId="395">
      <pivotArea dataOnly="0" labelOnly="1" outline="0" fieldPosition="0">
        <references count="1">
          <reference field="2" count="1" defaultSubtotal="1">
            <x v="30"/>
          </reference>
        </references>
      </pivotArea>
    </format>
    <format dxfId="394">
      <pivotArea dataOnly="0" labelOnly="1" outline="0" fieldPosition="0">
        <references count="1">
          <reference field="2" count="1">
            <x v="31"/>
          </reference>
        </references>
      </pivotArea>
    </format>
    <format dxfId="393">
      <pivotArea dataOnly="0" labelOnly="1" outline="0" fieldPosition="0">
        <references count="1">
          <reference field="2" count="1" defaultSubtotal="1">
            <x v="31"/>
          </reference>
        </references>
      </pivotArea>
    </format>
    <format dxfId="392">
      <pivotArea dataOnly="0" labelOnly="1" outline="0" fieldPosition="0">
        <references count="1">
          <reference field="2" count="1">
            <x v="32"/>
          </reference>
        </references>
      </pivotArea>
    </format>
    <format dxfId="391">
      <pivotArea dataOnly="0" labelOnly="1" outline="0" fieldPosition="0">
        <references count="1">
          <reference field="2" count="1" defaultSubtotal="1">
            <x v="32"/>
          </reference>
        </references>
      </pivotArea>
    </format>
    <format dxfId="390">
      <pivotArea dataOnly="0" labelOnly="1" outline="0" fieldPosition="0">
        <references count="1">
          <reference field="2" count="1">
            <x v="33"/>
          </reference>
        </references>
      </pivotArea>
    </format>
    <format dxfId="389">
      <pivotArea dataOnly="0" labelOnly="1" outline="0" fieldPosition="0">
        <references count="1">
          <reference field="2" count="1" defaultSubtotal="1">
            <x v="33"/>
          </reference>
        </references>
      </pivotArea>
    </format>
    <format dxfId="388">
      <pivotArea type="all" dataOnly="0" outline="0" fieldPosition="0"/>
    </format>
    <format dxfId="387">
      <pivotArea outline="0" collapsedLevelsAreSubtotals="1" fieldPosition="0"/>
    </format>
    <format dxfId="386">
      <pivotArea field="1" type="button" dataOnly="0" labelOnly="1" outline="0" axis="axisCol" fieldPosition="0"/>
    </format>
    <format dxfId="385">
      <pivotArea type="topRight" dataOnly="0" labelOnly="1" outline="0" fieldPosition="0"/>
    </format>
    <format dxfId="384">
      <pivotArea dataOnly="0" labelOnly="1" outline="0" fieldPosition="0">
        <references count="1">
          <reference field="1" count="0"/>
        </references>
      </pivotArea>
    </format>
    <format dxfId="383">
      <pivotArea field="2" type="button" dataOnly="0" labelOnly="1" outline="0" axis="axisRow" fieldPosition="2"/>
    </format>
    <format dxfId="382">
      <pivotArea field="3" type="button" dataOnly="0" labelOnly="1" outline="0" axis="axisRow" fieldPosition="3"/>
    </format>
    <format dxfId="381">
      <pivotArea dataOnly="0" labelOnly="1" outline="0" fieldPosition="0">
        <references count="1">
          <reference field="1" count="0"/>
        </references>
      </pivotArea>
    </format>
    <format dxfId="380">
      <pivotArea dataOnly="0" outline="0" fieldPosition="0">
        <references count="1">
          <reference field="1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5" minRefreshableVersion="3" itemPrintTitles="1" createdVersion="5" indent="0" compact="0" compactData="0" gridDropZones="1" multipleFieldFilters="0">
  <location ref="A3:G394" firstHeaderRow="2" firstDataRow="2" firstDataCol="6" rowPageCount="1" colPageCount="1"/>
  <pivotFields count="11"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7">
        <item x="0"/>
        <item x="1"/>
        <item x="2"/>
        <item x="3"/>
        <item x="4"/>
        <item x="5"/>
        <item x="6"/>
        <item x="7"/>
        <item x="15"/>
        <item x="13"/>
        <item x="22"/>
        <item x="9"/>
        <item x="18"/>
        <item x="14"/>
        <item x="20"/>
        <item x="17"/>
        <item x="27"/>
        <item x="28"/>
        <item x="29"/>
        <item x="30"/>
        <item x="31"/>
        <item x="24"/>
        <item x="19"/>
        <item x="32"/>
        <item x="26"/>
        <item x="16"/>
        <item x="25"/>
        <item x="21"/>
        <item x="8"/>
        <item x="11"/>
        <item x="10"/>
        <item x="23"/>
        <item x="12"/>
        <item x="33"/>
        <item x="34"/>
        <item x="3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20"/>
        <item x="14"/>
        <item x="17"/>
        <item x="26"/>
        <item x="5"/>
        <item x="8"/>
        <item x="27"/>
        <item x="11"/>
        <item x="32"/>
        <item x="23"/>
        <item x="22"/>
        <item x="21"/>
        <item x="1"/>
        <item x="9"/>
        <item x="15"/>
        <item x="13"/>
        <item x="3"/>
        <item x="2"/>
        <item x="31"/>
        <item x="7"/>
        <item x="33"/>
        <item x="25"/>
        <item x="30"/>
        <item x="29"/>
        <item x="19"/>
        <item x="12"/>
        <item x="28"/>
        <item x="6"/>
        <item x="16"/>
        <item x="34"/>
        <item x="0"/>
        <item x="24"/>
        <item x="18"/>
        <item x="4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1"/>
        <item x="2"/>
        <item x="3"/>
        <item x="4"/>
        <item x="5"/>
        <item x="0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0">
        <item x="1"/>
        <item x="75"/>
        <item x="71"/>
        <item x="76"/>
        <item x="67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77"/>
        <item x="78"/>
        <item x="79"/>
        <item x="53"/>
        <item x="54"/>
        <item x="55"/>
        <item x="80"/>
        <item x="56"/>
        <item x="81"/>
        <item x="82"/>
        <item x="61"/>
        <item x="83"/>
        <item x="58"/>
        <item x="84"/>
        <item x="63"/>
        <item x="64"/>
        <item x="65"/>
        <item x="66"/>
        <item x="68"/>
        <item x="69"/>
        <item x="70"/>
        <item x="72"/>
        <item x="73"/>
        <item x="46"/>
        <item x="50"/>
        <item x="51"/>
        <item x="52"/>
        <item x="57"/>
        <item x="59"/>
        <item x="60"/>
        <item x="62"/>
        <item x="7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0"/>
        <item x="99"/>
        <item x="100"/>
        <item x="101"/>
        <item x="102"/>
        <item x="103"/>
        <item x="104"/>
        <item x="105"/>
        <item x="106"/>
        <item x="107"/>
        <item x="108"/>
        <item x="1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4">
        <item x="0"/>
        <item x="1"/>
        <item x="7"/>
        <item x="9"/>
        <item x="10"/>
        <item x="13"/>
        <item x="15"/>
        <item x="17"/>
        <item x="18"/>
        <item x="19"/>
        <item x="20"/>
        <item x="21"/>
        <item x="23"/>
        <item x="30"/>
        <item x="34"/>
        <item x="39"/>
        <item x="41"/>
        <item x="42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2"/>
        <item x="91"/>
        <item x="2"/>
        <item x="3"/>
        <item x="4"/>
        <item x="5"/>
        <item x="6"/>
        <item x="8"/>
        <item x="11"/>
        <item x="12"/>
        <item x="14"/>
        <item x="16"/>
        <item x="22"/>
        <item x="24"/>
        <item x="25"/>
        <item x="26"/>
        <item x="27"/>
        <item x="28"/>
        <item x="29"/>
        <item x="31"/>
        <item x="32"/>
        <item x="33"/>
        <item x="35"/>
        <item x="36"/>
        <item x="37"/>
        <item x="38"/>
        <item x="40"/>
        <item x="43"/>
        <item x="44"/>
        <item x="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5">
        <item h="1" x="0"/>
        <item x="1"/>
        <item h="1" x="2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2"/>
    <field x="0"/>
    <field x="7"/>
    <field x="3"/>
    <field x="4"/>
    <field x="5"/>
  </rowFields>
  <rowItems count="390">
    <i>
      <x/>
      <x/>
      <x v="19"/>
      <x v="30"/>
      <x v="5"/>
      <x v="1"/>
    </i>
    <i r="1">
      <x v="51"/>
      <x v="63"/>
      <x v="30"/>
      <x v="5"/>
      <x v="73"/>
    </i>
    <i t="default">
      <x/>
    </i>
    <i>
      <x v="1"/>
      <x/>
      <x v="19"/>
      <x v="12"/>
      <x v="5"/>
      <x v="1"/>
    </i>
    <i r="1">
      <x v="11"/>
      <x v="33"/>
      <x v="12"/>
      <x v="5"/>
      <x v="3"/>
    </i>
    <i r="1">
      <x v="35"/>
      <x v="57"/>
      <x v="12"/>
      <x v="5"/>
      <x v="66"/>
    </i>
    <i t="default">
      <x v="1"/>
    </i>
    <i>
      <x v="2"/>
      <x/>
      <x v="19"/>
      <x v="17"/>
      <x v="5"/>
      <x v="1"/>
    </i>
    <i r="1">
      <x v="1"/>
      <x v="20"/>
      <x v="17"/>
      <x v="5"/>
      <x/>
    </i>
    <i r="1">
      <x v="2"/>
      <x v="21"/>
      <x v="17"/>
      <x v="5"/>
      <x v="5"/>
    </i>
    <i r="1">
      <x v="3"/>
      <x v="22"/>
      <x v="17"/>
      <x v="5"/>
      <x v="6"/>
    </i>
    <i r="1">
      <x v="4"/>
      <x v="23"/>
      <x v="17"/>
      <x v="5"/>
      <x v="5"/>
    </i>
    <i r="1">
      <x v="5"/>
      <x v="24"/>
      <x v="17"/>
      <x v="5"/>
      <x v="5"/>
    </i>
    <i r="1">
      <x v="6"/>
      <x v="25"/>
      <x v="17"/>
      <x v="5"/>
      <x v="7"/>
    </i>
    <i r="1">
      <x v="7"/>
      <x v="26"/>
      <x v="17"/>
      <x v="5"/>
      <x v="5"/>
    </i>
    <i r="1">
      <x v="8"/>
      <x v="27"/>
      <x v="17"/>
      <x v="5"/>
      <x v="8"/>
    </i>
    <i r="1">
      <x v="9"/>
      <x v="28"/>
      <x v="17"/>
      <x v="5"/>
      <x v="9"/>
    </i>
    <i r="5">
      <x v="10"/>
    </i>
    <i r="5">
      <x v="11"/>
    </i>
    <i r="5">
      <x v="12"/>
    </i>
    <i r="2">
      <x v="29"/>
      <x v="17"/>
      <x v="5"/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2">
      <x v="30"/>
      <x v="17"/>
      <x v="5"/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2">
      <x v="31"/>
      <x v="17"/>
      <x v="5"/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r="1">
      <x v="10"/>
      <x v="32"/>
      <x v="17"/>
      <x v="5"/>
      <x v="5"/>
    </i>
    <i r="1">
      <x v="12"/>
      <x v="34"/>
      <x v="17"/>
      <x v="5"/>
      <x v="49"/>
    </i>
    <i r="5">
      <x v="50"/>
    </i>
    <i r="1">
      <x v="13"/>
      <x v="35"/>
      <x v="17"/>
      <x v="5"/>
      <x v="51"/>
    </i>
    <i r="1">
      <x v="14"/>
      <x v="36"/>
      <x v="17"/>
      <x v="5"/>
      <x v="5"/>
    </i>
    <i r="1">
      <x v="15"/>
      <x v="37"/>
      <x v="17"/>
      <x v="5"/>
      <x v="5"/>
    </i>
    <i r="1">
      <x v="16"/>
      <x v="38"/>
      <x v="17"/>
      <x v="5"/>
      <x v="52"/>
    </i>
    <i r="1">
      <x v="17"/>
      <x v="39"/>
      <x v="17"/>
      <x v="5"/>
      <x v="5"/>
    </i>
    <i r="1">
      <x v="18"/>
      <x v="40"/>
      <x v="17"/>
      <x v="5"/>
      <x v="5"/>
    </i>
    <i r="1">
      <x v="19"/>
      <x v="41"/>
      <x v="17"/>
      <x v="5"/>
      <x v="5"/>
    </i>
    <i r="5">
      <x v="53"/>
    </i>
    <i r="1">
      <x v="20"/>
      <x v="42"/>
      <x v="17"/>
      <x v="5"/>
      <x v="5"/>
    </i>
    <i r="1">
      <x v="21"/>
      <x v="43"/>
      <x v="17"/>
      <x v="5"/>
      <x v="5"/>
    </i>
    <i r="1">
      <x v="22"/>
      <x v="44"/>
      <x v="17"/>
      <x v="5"/>
      <x v="5"/>
    </i>
    <i r="1">
      <x v="23"/>
      <x v="45"/>
      <x v="17"/>
      <x v="5"/>
      <x v="54"/>
    </i>
    <i r="1">
      <x v="24"/>
      <x v="46"/>
      <x v="17"/>
      <x v="5"/>
      <x v="55"/>
    </i>
    <i r="1">
      <x v="25"/>
      <x v="47"/>
      <x v="17"/>
      <x v="5"/>
      <x v="56"/>
    </i>
    <i r="1">
      <x v="26"/>
      <x v="48"/>
      <x v="17"/>
      <x v="5"/>
      <x v="57"/>
    </i>
    <i r="1">
      <x v="27"/>
      <x v="49"/>
      <x v="17"/>
      <x v="5"/>
      <x v="58"/>
    </i>
    <i r="1">
      <x v="28"/>
      <x v="50"/>
      <x v="17"/>
      <x v="5"/>
      <x v="59"/>
    </i>
    <i r="1">
      <x v="29"/>
      <x v="51"/>
      <x v="17"/>
      <x v="5"/>
      <x v="60"/>
    </i>
    <i r="1">
      <x v="30"/>
      <x v="52"/>
      <x v="17"/>
      <x v="5"/>
      <x v="61"/>
    </i>
    <i r="1">
      <x v="31"/>
      <x v="53"/>
      <x v="17"/>
      <x v="5"/>
      <x v="62"/>
    </i>
    <i r="1">
      <x v="32"/>
      <x v="54"/>
      <x v="17"/>
      <x v="5"/>
      <x v="63"/>
    </i>
    <i r="1">
      <x v="33"/>
      <x v="55"/>
      <x v="17"/>
      <x v="5"/>
      <x v="64"/>
    </i>
    <i r="1">
      <x v="34"/>
      <x v="56"/>
      <x v="17"/>
      <x v="5"/>
      <x v="65"/>
    </i>
    <i r="1">
      <x v="36"/>
      <x v="58"/>
      <x v="17"/>
      <x v="5"/>
      <x v="67"/>
    </i>
    <i r="1">
      <x v="37"/>
      <x v="59"/>
      <x v="17"/>
      <x v="5"/>
      <x v="68"/>
    </i>
    <i r="1">
      <x v="38"/>
      <x v="60"/>
      <x v="17"/>
      <x v="5"/>
      <x v="51"/>
    </i>
    <i r="1">
      <x v="39"/>
      <x v="61"/>
      <x v="17"/>
      <x v="5"/>
      <x v="9"/>
    </i>
    <i r="5">
      <x v="10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5"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r="1">
      <x v="40"/>
      <x v="62"/>
      <x v="17"/>
      <x v="5"/>
      <x v="69"/>
    </i>
    <i r="1">
      <x v="41"/>
      <x v="63"/>
      <x v="17"/>
      <x v="5"/>
      <x v="4"/>
    </i>
    <i r="1">
      <x v="42"/>
      <x v="63"/>
      <x v="17"/>
      <x v="5"/>
      <x v="4"/>
    </i>
    <i r="1">
      <x v="43"/>
      <x v="63"/>
      <x v="17"/>
      <x v="5"/>
      <x v="4"/>
    </i>
    <i r="1">
      <x v="44"/>
      <x v="63"/>
      <x v="17"/>
      <x v="5"/>
      <x v="4"/>
    </i>
    <i r="1">
      <x v="45"/>
      <x v="63"/>
      <x v="17"/>
      <x v="5"/>
      <x v="70"/>
    </i>
    <i r="1">
      <x v="46"/>
      <x v="63"/>
      <x v="17"/>
      <x v="5"/>
      <x v="70"/>
    </i>
    <i r="1">
      <x v="47"/>
      <x v="63"/>
      <x v="17"/>
      <x v="5"/>
      <x v="70"/>
    </i>
    <i r="1">
      <x v="48"/>
      <x v="63"/>
      <x v="17"/>
      <x v="5"/>
      <x v="71"/>
    </i>
    <i r="1">
      <x v="49"/>
      <x v="63"/>
      <x v="17"/>
      <x v="5"/>
      <x v="72"/>
    </i>
    <i r="1">
      <x v="50"/>
      <x v="63"/>
      <x v="17"/>
      <x v="5"/>
      <x v="2"/>
    </i>
    <i t="default">
      <x v="2"/>
    </i>
    <i>
      <x v="3"/>
      <x/>
      <x v="19"/>
      <x v="16"/>
      <x v="5"/>
      <x v="1"/>
    </i>
    <i t="default">
      <x v="3"/>
    </i>
    <i>
      <x v="4"/>
      <x/>
      <x v="19"/>
      <x v="33"/>
      <x v="5"/>
      <x v="1"/>
    </i>
    <i r="1">
      <x v="52"/>
      <x v="65"/>
      <x v="33"/>
      <x v="5"/>
      <x v="74"/>
    </i>
    <i t="default">
      <x v="4"/>
    </i>
    <i>
      <x v="5"/>
      <x/>
      <x v="19"/>
      <x v="4"/>
      <x v="5"/>
      <x v="1"/>
    </i>
    <i t="default">
      <x v="5"/>
    </i>
    <i>
      <x v="6"/>
      <x/>
      <x v="19"/>
      <x v="27"/>
      <x v="5"/>
      <x v="1"/>
    </i>
    <i r="1">
      <x v="53"/>
      <x v="65"/>
      <x v="27"/>
      <x v="5"/>
      <x v="83"/>
    </i>
    <i t="default">
      <x v="6"/>
    </i>
    <i>
      <x v="7"/>
      <x/>
      <x v="19"/>
      <x v="19"/>
      <x v="5"/>
      <x v="1"/>
    </i>
    <i t="default">
      <x v="7"/>
    </i>
    <i>
      <x v="8"/>
      <x v="11"/>
      <x v="33"/>
      <x v="14"/>
      <x v="5"/>
      <x v="3"/>
    </i>
    <i r="1">
      <x v="12"/>
      <x v="34"/>
      <x v="14"/>
      <x v="5"/>
      <x v="49"/>
    </i>
    <i t="default">
      <x v="8"/>
    </i>
    <i>
      <x v="9"/>
      <x v="9"/>
      <x v="28"/>
      <x v="15"/>
      <x v="5"/>
      <x v="9"/>
    </i>
    <i r="5">
      <x v="10"/>
    </i>
    <i r="5">
      <x v="11"/>
    </i>
    <i r="5">
      <x v="12"/>
    </i>
    <i r="2">
      <x v="29"/>
      <x v="15"/>
      <x v="5"/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2">
      <x v="30"/>
      <x v="15"/>
      <x v="5"/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2">
      <x v="31"/>
      <x v="15"/>
      <x v="5"/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r="1">
      <x v="39"/>
      <x v="61"/>
      <x v="15"/>
      <x v="5"/>
      <x v="9"/>
    </i>
    <i r="5">
      <x v="10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5"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t="default">
      <x v="9"/>
    </i>
    <i>
      <x v="10"/>
      <x v="27"/>
      <x v="49"/>
      <x v="10"/>
      <x v="5"/>
      <x v="58"/>
    </i>
    <i r="1">
      <x v="28"/>
      <x v="50"/>
      <x v="10"/>
      <x v="5"/>
      <x v="59"/>
    </i>
    <i r="1">
      <x v="34"/>
      <x v="56"/>
      <x v="10"/>
      <x v="5"/>
      <x v="65"/>
    </i>
    <i t="default">
      <x v="10"/>
    </i>
    <i>
      <x v="11"/>
      <x v="2"/>
      <x v="21"/>
      <x v="13"/>
      <x v="5"/>
      <x v="5"/>
    </i>
    <i r="1">
      <x v="4"/>
      <x v="23"/>
      <x v="13"/>
      <x v="5"/>
      <x v="5"/>
    </i>
    <i r="1">
      <x v="5"/>
      <x v="24"/>
      <x v="13"/>
      <x v="5"/>
      <x v="5"/>
    </i>
    <i r="1">
      <x v="7"/>
      <x v="26"/>
      <x v="13"/>
      <x v="5"/>
      <x v="5"/>
    </i>
    <i r="1">
      <x v="10"/>
      <x v="32"/>
      <x v="13"/>
      <x v="5"/>
      <x v="5"/>
    </i>
    <i r="1">
      <x v="14"/>
      <x v="36"/>
      <x v="13"/>
      <x v="5"/>
      <x v="5"/>
    </i>
    <i r="1">
      <x v="15"/>
      <x v="37"/>
      <x v="13"/>
      <x v="5"/>
      <x v="5"/>
    </i>
    <i r="1">
      <x v="17"/>
      <x v="39"/>
      <x v="13"/>
      <x v="5"/>
      <x v="5"/>
    </i>
    <i r="1">
      <x v="18"/>
      <x v="40"/>
      <x v="13"/>
      <x v="5"/>
      <x v="5"/>
    </i>
    <i r="1">
      <x v="19"/>
      <x v="41"/>
      <x v="13"/>
      <x v="5"/>
      <x v="5"/>
    </i>
    <i r="1">
      <x v="20"/>
      <x v="42"/>
      <x v="13"/>
      <x v="5"/>
      <x v="5"/>
    </i>
    <i r="1">
      <x v="21"/>
      <x v="43"/>
      <x v="13"/>
      <x v="5"/>
      <x v="5"/>
    </i>
    <i r="1">
      <x v="22"/>
      <x v="44"/>
      <x v="13"/>
      <x v="5"/>
      <x v="5"/>
    </i>
    <i t="default">
      <x v="11"/>
    </i>
    <i>
      <x v="12"/>
      <x v="16"/>
      <x v="38"/>
      <x v="32"/>
      <x v="5"/>
      <x v="52"/>
    </i>
    <i r="1">
      <x v="19"/>
      <x v="41"/>
      <x v="32"/>
      <x v="5"/>
      <x v="53"/>
    </i>
    <i r="1">
      <x v="23"/>
      <x v="45"/>
      <x v="32"/>
      <x v="5"/>
      <x v="54"/>
    </i>
    <i t="default">
      <x v="12"/>
    </i>
    <i>
      <x v="13"/>
      <x v="9"/>
      <x v="28"/>
      <x v="1"/>
      <x v="5"/>
      <x v="9"/>
    </i>
    <i r="5">
      <x v="10"/>
    </i>
    <i r="5">
      <x v="11"/>
    </i>
    <i r="5">
      <x v="12"/>
    </i>
    <i r="2">
      <x v="29"/>
      <x v="1"/>
      <x v="5"/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2">
      <x v="30"/>
      <x v="1"/>
      <x v="5"/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2">
      <x v="31"/>
      <x v="1"/>
      <x v="5"/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r="1">
      <x v="39"/>
      <x v="61"/>
      <x v="1"/>
      <x v="5"/>
      <x v="9"/>
    </i>
    <i r="5">
      <x v="10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5"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t="default">
      <x v="13"/>
    </i>
    <i>
      <x v="14"/>
      <x v="25"/>
      <x v="47"/>
      <x/>
      <x v="5"/>
      <x v="56"/>
    </i>
    <i r="1">
      <x v="29"/>
      <x v="51"/>
      <x/>
      <x v="5"/>
      <x v="60"/>
    </i>
    <i r="1">
      <x v="30"/>
      <x v="52"/>
      <x/>
      <x v="5"/>
      <x v="61"/>
    </i>
    <i r="1">
      <x v="31"/>
      <x v="53"/>
      <x/>
      <x v="5"/>
      <x v="62"/>
    </i>
    <i r="1">
      <x v="32"/>
      <x v="54"/>
      <x/>
      <x v="5"/>
      <x v="63"/>
    </i>
    <i r="1">
      <x v="33"/>
      <x v="55"/>
      <x/>
      <x v="5"/>
      <x v="64"/>
    </i>
    <i t="default">
      <x v="14"/>
    </i>
    <i>
      <x v="15"/>
      <x v="13"/>
      <x v="35"/>
      <x v="2"/>
      <x/>
      <x v="51"/>
    </i>
    <i r="1">
      <x v="38"/>
      <x v="60"/>
      <x v="2"/>
      <x/>
      <x v="51"/>
    </i>
    <i t="default">
      <x v="15"/>
    </i>
    <i>
      <x v="16"/>
      <x v="41"/>
      <x v="63"/>
      <x v="6"/>
      <x v="1"/>
      <x v="4"/>
    </i>
    <i r="1">
      <x v="42"/>
      <x v="63"/>
      <x v="6"/>
      <x v="2"/>
      <x v="4"/>
    </i>
    <i r="1">
      <x v="43"/>
      <x v="63"/>
      <x v="6"/>
      <x v="3"/>
      <x v="4"/>
    </i>
    <i r="1">
      <x v="44"/>
      <x v="63"/>
      <x v="6"/>
      <x v="4"/>
      <x v="4"/>
    </i>
    <i t="default">
      <x v="16"/>
    </i>
    <i>
      <x v="17"/>
      <x v="45"/>
      <x v="63"/>
      <x v="26"/>
      <x/>
      <x v="70"/>
    </i>
    <i r="1">
      <x v="46"/>
      <x v="63"/>
      <x v="26"/>
      <x v="2"/>
      <x v="70"/>
    </i>
    <i r="1">
      <x v="47"/>
      <x v="63"/>
      <x v="26"/>
      <x v="4"/>
      <x v="70"/>
    </i>
    <i t="default">
      <x v="17"/>
    </i>
    <i>
      <x v="18"/>
      <x v="48"/>
      <x v="63"/>
      <x v="23"/>
      <x/>
      <x v="71"/>
    </i>
    <i t="default">
      <x v="18"/>
    </i>
    <i>
      <x v="19"/>
      <x v="49"/>
      <x v="63"/>
      <x v="22"/>
      <x/>
      <x v="72"/>
    </i>
    <i t="default">
      <x v="19"/>
    </i>
    <i>
      <x v="20"/>
      <x v="50"/>
      <x v="63"/>
      <x v="18"/>
      <x/>
      <x v="2"/>
    </i>
    <i t="default">
      <x v="20"/>
    </i>
    <i>
      <x v="21"/>
      <x v="36"/>
      <x v="58"/>
      <x v="31"/>
      <x/>
      <x v="67"/>
    </i>
    <i t="default">
      <x v="21"/>
    </i>
    <i>
      <x v="22"/>
      <x v="24"/>
      <x v="46"/>
      <x v="24"/>
      <x/>
      <x v="55"/>
    </i>
    <i t="default">
      <x v="22"/>
    </i>
    <i>
      <x v="23"/>
      <x v="51"/>
      <x v="63"/>
      <x v="8"/>
      <x/>
      <x v="73"/>
    </i>
    <i t="default">
      <x v="23"/>
    </i>
    <i>
      <x v="24"/>
      <x v="40"/>
      <x v="62"/>
      <x v="3"/>
      <x/>
      <x v="69"/>
    </i>
    <i t="default">
      <x v="24"/>
    </i>
    <i>
      <x v="25"/>
      <x v="12"/>
      <x v="34"/>
      <x v="28"/>
      <x/>
      <x v="50"/>
    </i>
    <i t="default">
      <x v="25"/>
    </i>
    <i>
      <x v="26"/>
      <x v="37"/>
      <x v="59"/>
      <x v="21"/>
      <x/>
      <x v="68"/>
    </i>
    <i t="default">
      <x v="26"/>
    </i>
    <i>
      <x v="27"/>
      <x v="26"/>
      <x v="48"/>
      <x v="11"/>
      <x/>
      <x v="57"/>
    </i>
    <i t="default">
      <x v="27"/>
    </i>
    <i>
      <x v="28"/>
      <x v="1"/>
      <x v="20"/>
      <x v="5"/>
      <x/>
      <x/>
    </i>
    <i t="default">
      <x v="28"/>
    </i>
    <i>
      <x v="29"/>
      <x v="6"/>
      <x v="25"/>
      <x v="7"/>
      <x/>
      <x v="7"/>
    </i>
    <i t="default">
      <x v="29"/>
    </i>
    <i>
      <x v="30"/>
      <x v="3"/>
      <x v="22"/>
      <x v="34"/>
      <x/>
      <x v="6"/>
    </i>
    <i t="default">
      <x v="30"/>
    </i>
    <i>
      <x v="31"/>
      <x v="35"/>
      <x v="57"/>
      <x v="9"/>
      <x/>
      <x v="66"/>
    </i>
    <i t="default">
      <x v="31"/>
    </i>
    <i>
      <x v="32"/>
      <x v="8"/>
      <x v="27"/>
      <x v="25"/>
      <x/>
      <x v="8"/>
    </i>
    <i t="default">
      <x v="32"/>
    </i>
    <i>
      <x v="33"/>
      <x v="52"/>
      <x v="65"/>
      <x v="20"/>
      <x v="5"/>
      <x v="74"/>
    </i>
    <i t="default">
      <x v="33"/>
    </i>
    <i>
      <x v="34"/>
      <x v="53"/>
      <x v="65"/>
      <x v="27"/>
      <x v="5"/>
      <x v="83"/>
    </i>
    <i t="default">
      <x v="34"/>
    </i>
    <i t="grand">
      <x/>
    </i>
  </rowItems>
  <colItems count="1">
    <i/>
  </colItems>
  <pageFields count="1">
    <pageField fld="8" hier="-1"/>
  </pageFields>
  <dataFields count="1">
    <dataField name=" Belopp" fld="6" baseField="6" baseItem="145" numFmtId="168"/>
  </dataFields>
  <formats count="73">
    <format dxfId="379">
      <pivotArea dataOnly="0" labelOnly="1" outline="0" fieldPosition="0">
        <references count="1">
          <reference field="8" count="0"/>
        </references>
      </pivotArea>
    </format>
    <format dxfId="378">
      <pivotArea dataOnly="0" outline="0" fieldPosition="0">
        <references count="1">
          <reference field="2" count="0" defaultSubtotal="1"/>
        </references>
      </pivotArea>
    </format>
    <format dxfId="377">
      <pivotArea field="8" type="button" dataOnly="0" labelOnly="1" outline="0" axis="axisPage" fieldPosition="0"/>
    </format>
    <format dxfId="376">
      <pivotArea dataOnly="0" labelOnly="1" outline="0" fieldPosition="0">
        <references count="1">
          <reference field="2" count="1">
            <x v="0"/>
          </reference>
        </references>
      </pivotArea>
    </format>
    <format dxfId="375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374">
      <pivotArea dataOnly="0" labelOnly="1" outline="0" fieldPosition="0">
        <references count="1">
          <reference field="2" count="1">
            <x v="1"/>
          </reference>
        </references>
      </pivotArea>
    </format>
    <format dxfId="373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372">
      <pivotArea dataOnly="0" labelOnly="1" outline="0" fieldPosition="0">
        <references count="1">
          <reference field="2" count="1">
            <x v="2"/>
          </reference>
        </references>
      </pivotArea>
    </format>
    <format dxfId="371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370">
      <pivotArea dataOnly="0" labelOnly="1" outline="0" fieldPosition="0">
        <references count="1">
          <reference field="2" count="1">
            <x v="3"/>
          </reference>
        </references>
      </pivotArea>
    </format>
    <format dxfId="369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368">
      <pivotArea dataOnly="0" labelOnly="1" outline="0" fieldPosition="0">
        <references count="1">
          <reference field="2" count="1">
            <x v="4"/>
          </reference>
        </references>
      </pivotArea>
    </format>
    <format dxfId="367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366">
      <pivotArea dataOnly="0" labelOnly="1" outline="0" fieldPosition="0">
        <references count="1">
          <reference field="2" count="1">
            <x v="5"/>
          </reference>
        </references>
      </pivotArea>
    </format>
    <format dxfId="365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364">
      <pivotArea dataOnly="0" labelOnly="1" outline="0" fieldPosition="0">
        <references count="1">
          <reference field="2" count="1">
            <x v="6"/>
          </reference>
        </references>
      </pivotArea>
    </format>
    <format dxfId="363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362">
      <pivotArea dataOnly="0" labelOnly="1" outline="0" fieldPosition="0">
        <references count="1">
          <reference field="2" count="1">
            <x v="7"/>
          </reference>
        </references>
      </pivotArea>
    </format>
    <format dxfId="361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360">
      <pivotArea dataOnly="0" labelOnly="1" outline="0" fieldPosition="0">
        <references count="1">
          <reference field="2" count="1">
            <x v="8"/>
          </reference>
        </references>
      </pivotArea>
    </format>
    <format dxfId="359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358">
      <pivotArea dataOnly="0" labelOnly="1" outline="0" fieldPosition="0">
        <references count="1">
          <reference field="2" count="1">
            <x v="9"/>
          </reference>
        </references>
      </pivotArea>
    </format>
    <format dxfId="357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356">
      <pivotArea dataOnly="0" labelOnly="1" outline="0" fieldPosition="0">
        <references count="1">
          <reference field="2" count="1">
            <x v="10"/>
          </reference>
        </references>
      </pivotArea>
    </format>
    <format dxfId="355">
      <pivotArea dataOnly="0" labelOnly="1" outline="0" fieldPosition="0">
        <references count="1">
          <reference field="2" count="1" defaultSubtotal="1">
            <x v="10"/>
          </reference>
        </references>
      </pivotArea>
    </format>
    <format dxfId="354">
      <pivotArea dataOnly="0" labelOnly="1" outline="0" fieldPosition="0">
        <references count="1">
          <reference field="2" count="1">
            <x v="11"/>
          </reference>
        </references>
      </pivotArea>
    </format>
    <format dxfId="353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352">
      <pivotArea dataOnly="0" labelOnly="1" outline="0" fieldPosition="0">
        <references count="1">
          <reference field="2" count="1">
            <x v="12"/>
          </reference>
        </references>
      </pivotArea>
    </format>
    <format dxfId="351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350">
      <pivotArea dataOnly="0" labelOnly="1" outline="0" fieldPosition="0">
        <references count="1">
          <reference field="2" count="1">
            <x v="13"/>
          </reference>
        </references>
      </pivotArea>
    </format>
    <format dxfId="349">
      <pivotArea dataOnly="0" labelOnly="1" outline="0" fieldPosition="0">
        <references count="1">
          <reference field="2" count="1" defaultSubtotal="1">
            <x v="13"/>
          </reference>
        </references>
      </pivotArea>
    </format>
    <format dxfId="348">
      <pivotArea dataOnly="0" labelOnly="1" outline="0" fieldPosition="0">
        <references count="1">
          <reference field="2" count="1">
            <x v="14"/>
          </reference>
        </references>
      </pivotArea>
    </format>
    <format dxfId="347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346">
      <pivotArea dataOnly="0" labelOnly="1" outline="0" fieldPosition="0">
        <references count="1">
          <reference field="2" count="1">
            <x v="15"/>
          </reference>
        </references>
      </pivotArea>
    </format>
    <format dxfId="345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344">
      <pivotArea dataOnly="0" labelOnly="1" outline="0" fieldPosition="0">
        <references count="1">
          <reference field="2" count="1">
            <x v="16"/>
          </reference>
        </references>
      </pivotArea>
    </format>
    <format dxfId="343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342">
      <pivotArea dataOnly="0" labelOnly="1" outline="0" fieldPosition="0">
        <references count="1">
          <reference field="2" count="1">
            <x v="17"/>
          </reference>
        </references>
      </pivotArea>
    </format>
    <format dxfId="341">
      <pivotArea dataOnly="0" labelOnly="1" outline="0" fieldPosition="0">
        <references count="1">
          <reference field="2" count="1" defaultSubtotal="1">
            <x v="17"/>
          </reference>
        </references>
      </pivotArea>
    </format>
    <format dxfId="340">
      <pivotArea dataOnly="0" labelOnly="1" outline="0" fieldPosition="0">
        <references count="1">
          <reference field="2" count="1">
            <x v="18"/>
          </reference>
        </references>
      </pivotArea>
    </format>
    <format dxfId="339">
      <pivotArea dataOnly="0" labelOnly="1" outline="0" fieldPosition="0">
        <references count="1">
          <reference field="2" count="1" defaultSubtotal="1">
            <x v="18"/>
          </reference>
        </references>
      </pivotArea>
    </format>
    <format dxfId="338">
      <pivotArea dataOnly="0" labelOnly="1" outline="0" fieldPosition="0">
        <references count="1">
          <reference field="2" count="1">
            <x v="19"/>
          </reference>
        </references>
      </pivotArea>
    </format>
    <format dxfId="337">
      <pivotArea dataOnly="0" labelOnly="1" outline="0" fieldPosition="0">
        <references count="1">
          <reference field="2" count="1" defaultSubtotal="1">
            <x v="19"/>
          </reference>
        </references>
      </pivotArea>
    </format>
    <format dxfId="336">
      <pivotArea dataOnly="0" labelOnly="1" outline="0" fieldPosition="0">
        <references count="1">
          <reference field="2" count="1">
            <x v="20"/>
          </reference>
        </references>
      </pivotArea>
    </format>
    <format dxfId="335">
      <pivotArea dataOnly="0" labelOnly="1" outline="0" fieldPosition="0">
        <references count="1">
          <reference field="2" count="1" defaultSubtotal="1">
            <x v="20"/>
          </reference>
        </references>
      </pivotArea>
    </format>
    <format dxfId="334">
      <pivotArea dataOnly="0" labelOnly="1" outline="0" fieldPosition="0">
        <references count="1">
          <reference field="2" count="1">
            <x v="21"/>
          </reference>
        </references>
      </pivotArea>
    </format>
    <format dxfId="333">
      <pivotArea dataOnly="0" labelOnly="1" outline="0" fieldPosition="0">
        <references count="1">
          <reference field="2" count="1" defaultSubtotal="1">
            <x v="21"/>
          </reference>
        </references>
      </pivotArea>
    </format>
    <format dxfId="332">
      <pivotArea dataOnly="0" labelOnly="1" outline="0" fieldPosition="0">
        <references count="1">
          <reference field="2" count="1">
            <x v="22"/>
          </reference>
        </references>
      </pivotArea>
    </format>
    <format dxfId="331">
      <pivotArea dataOnly="0" labelOnly="1" outline="0" fieldPosition="0">
        <references count="1">
          <reference field="2" count="1" defaultSubtotal="1">
            <x v="22"/>
          </reference>
        </references>
      </pivotArea>
    </format>
    <format dxfId="330">
      <pivotArea dataOnly="0" labelOnly="1" outline="0" fieldPosition="0">
        <references count="1">
          <reference field="2" count="1">
            <x v="23"/>
          </reference>
        </references>
      </pivotArea>
    </format>
    <format dxfId="329">
      <pivotArea dataOnly="0" labelOnly="1" outline="0" fieldPosition="0">
        <references count="1">
          <reference field="2" count="1" defaultSubtotal="1">
            <x v="23"/>
          </reference>
        </references>
      </pivotArea>
    </format>
    <format dxfId="328">
      <pivotArea dataOnly="0" labelOnly="1" outline="0" fieldPosition="0">
        <references count="1">
          <reference field="2" count="1">
            <x v="24"/>
          </reference>
        </references>
      </pivotArea>
    </format>
    <format dxfId="327">
      <pivotArea dataOnly="0" labelOnly="1" outline="0" fieldPosition="0">
        <references count="1">
          <reference field="2" count="1" defaultSubtotal="1">
            <x v="24"/>
          </reference>
        </references>
      </pivotArea>
    </format>
    <format dxfId="326">
      <pivotArea dataOnly="0" labelOnly="1" outline="0" fieldPosition="0">
        <references count="1">
          <reference field="2" count="1">
            <x v="25"/>
          </reference>
        </references>
      </pivotArea>
    </format>
    <format dxfId="325">
      <pivotArea dataOnly="0" labelOnly="1" outline="0" fieldPosition="0">
        <references count="1">
          <reference field="2" count="1" defaultSubtotal="1">
            <x v="25"/>
          </reference>
        </references>
      </pivotArea>
    </format>
    <format dxfId="324">
      <pivotArea dataOnly="0" labelOnly="1" outline="0" fieldPosition="0">
        <references count="1">
          <reference field="2" count="1">
            <x v="26"/>
          </reference>
        </references>
      </pivotArea>
    </format>
    <format dxfId="323">
      <pivotArea dataOnly="0" labelOnly="1" outline="0" fieldPosition="0">
        <references count="1">
          <reference field="2" count="1" defaultSubtotal="1">
            <x v="26"/>
          </reference>
        </references>
      </pivotArea>
    </format>
    <format dxfId="322">
      <pivotArea dataOnly="0" labelOnly="1" outline="0" fieldPosition="0">
        <references count="1">
          <reference field="2" count="1">
            <x v="27"/>
          </reference>
        </references>
      </pivotArea>
    </format>
    <format dxfId="321">
      <pivotArea dataOnly="0" labelOnly="1" outline="0" fieldPosition="0">
        <references count="1">
          <reference field="2" count="1" defaultSubtotal="1">
            <x v="27"/>
          </reference>
        </references>
      </pivotArea>
    </format>
    <format dxfId="320">
      <pivotArea dataOnly="0" labelOnly="1" outline="0" fieldPosition="0">
        <references count="1">
          <reference field="2" count="1">
            <x v="28"/>
          </reference>
        </references>
      </pivotArea>
    </format>
    <format dxfId="319">
      <pivotArea dataOnly="0" labelOnly="1" outline="0" fieldPosition="0">
        <references count="1">
          <reference field="2" count="1" defaultSubtotal="1">
            <x v="28"/>
          </reference>
        </references>
      </pivotArea>
    </format>
    <format dxfId="318">
      <pivotArea dataOnly="0" labelOnly="1" outline="0" fieldPosition="0">
        <references count="1">
          <reference field="2" count="1">
            <x v="29"/>
          </reference>
        </references>
      </pivotArea>
    </format>
    <format dxfId="317">
      <pivotArea dataOnly="0" labelOnly="1" outline="0" fieldPosition="0">
        <references count="1">
          <reference field="2" count="1" defaultSubtotal="1">
            <x v="29"/>
          </reference>
        </references>
      </pivotArea>
    </format>
    <format dxfId="316">
      <pivotArea dataOnly="0" labelOnly="1" outline="0" fieldPosition="0">
        <references count="1">
          <reference field="2" count="1">
            <x v="30"/>
          </reference>
        </references>
      </pivotArea>
    </format>
    <format dxfId="315">
      <pivotArea dataOnly="0" labelOnly="1" outline="0" fieldPosition="0">
        <references count="1">
          <reference field="2" count="1" defaultSubtotal="1">
            <x v="30"/>
          </reference>
        </references>
      </pivotArea>
    </format>
    <format dxfId="314">
      <pivotArea dataOnly="0" labelOnly="1" outline="0" fieldPosition="0">
        <references count="1">
          <reference field="2" count="1">
            <x v="31"/>
          </reference>
        </references>
      </pivotArea>
    </format>
    <format dxfId="313">
      <pivotArea dataOnly="0" labelOnly="1" outline="0" fieldPosition="0">
        <references count="1">
          <reference field="2" count="1" defaultSubtotal="1">
            <x v="31"/>
          </reference>
        </references>
      </pivotArea>
    </format>
    <format dxfId="312">
      <pivotArea dataOnly="0" labelOnly="1" outline="0" fieldPosition="0">
        <references count="1">
          <reference field="2" count="1">
            <x v="32"/>
          </reference>
        </references>
      </pivotArea>
    </format>
    <format dxfId="311">
      <pivotArea dataOnly="0" labelOnly="1" outline="0" fieldPosition="0">
        <references count="1">
          <reference field="2" count="1" defaultSubtotal="1">
            <x v="32"/>
          </reference>
        </references>
      </pivotArea>
    </format>
    <format dxfId="310">
      <pivotArea dataOnly="0" labelOnly="1" outline="0" fieldPosition="0">
        <references count="1">
          <reference field="2" count="1">
            <x v="33"/>
          </reference>
        </references>
      </pivotArea>
    </format>
    <format dxfId="309">
      <pivotArea dataOnly="0" labelOnly="1" outline="0" fieldPosition="0">
        <references count="1">
          <reference field="2" count="1" defaultSubtotal="1">
            <x v="33"/>
          </reference>
        </references>
      </pivotArea>
    </format>
    <format dxfId="308">
      <pivotArea dataOnly="0" labelOnly="1" grandRow="1" outline="0" fieldPosition="0"/>
    </format>
    <format dxfId="307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5" minRefreshableVersion="3" itemPrintTitles="1" createdVersion="5" indent="0" compact="0" compactData="0" gridDropZones="1" multipleFieldFilters="0">
  <location ref="A3:G413" firstHeaderRow="2" firstDataRow="2" firstDataCol="6" rowPageCount="1" colPageCount="1"/>
  <pivotFields count="11">
    <pivotField axis="axisRow" compact="0" outline="0" showAll="0" sortType="ascending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">
        <item x="0"/>
        <item x="1"/>
        <item x="2"/>
        <item x="3"/>
        <item x="4"/>
        <item x="5"/>
        <item x="6"/>
        <item x="7"/>
        <item x="15"/>
        <item x="13"/>
        <item x="22"/>
        <item x="9"/>
        <item x="18"/>
        <item x="14"/>
        <item x="20"/>
        <item x="17"/>
        <item x="27"/>
        <item x="28"/>
        <item x="29"/>
        <item x="30"/>
        <item x="31"/>
        <item x="24"/>
        <item x="19"/>
        <item x="32"/>
        <item x="26"/>
        <item x="16"/>
        <item x="25"/>
        <item x="21"/>
        <item x="8"/>
        <item x="11"/>
        <item x="10"/>
        <item x="23"/>
        <item x="12"/>
        <item x="33"/>
        <item x="34"/>
        <item x="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20"/>
        <item x="14"/>
        <item x="17"/>
        <item x="26"/>
        <item x="5"/>
        <item x="8"/>
        <item x="27"/>
        <item x="11"/>
        <item x="32"/>
        <item x="23"/>
        <item x="22"/>
        <item x="21"/>
        <item x="1"/>
        <item x="9"/>
        <item x="15"/>
        <item x="13"/>
        <item x="3"/>
        <item x="2"/>
        <item x="31"/>
        <item x="7"/>
        <item x="33"/>
        <item x="25"/>
        <item x="30"/>
        <item x="29"/>
        <item x="19"/>
        <item x="12"/>
        <item x="28"/>
        <item x="6"/>
        <item x="16"/>
        <item x="0"/>
        <item x="24"/>
        <item x="18"/>
        <item x="4"/>
        <item x="10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1"/>
        <item x="2"/>
        <item x="3"/>
        <item x="4"/>
        <item x="5"/>
        <item x="0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0">
        <item x="1"/>
        <item x="75"/>
        <item x="71"/>
        <item x="76"/>
        <item x="67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77"/>
        <item x="78"/>
        <item x="79"/>
        <item x="53"/>
        <item x="54"/>
        <item x="55"/>
        <item x="80"/>
        <item x="56"/>
        <item x="81"/>
        <item x="82"/>
        <item x="61"/>
        <item x="83"/>
        <item x="58"/>
        <item x="84"/>
        <item x="63"/>
        <item x="64"/>
        <item x="65"/>
        <item x="66"/>
        <item x="68"/>
        <item x="69"/>
        <item x="70"/>
        <item x="72"/>
        <item x="73"/>
        <item x="46"/>
        <item x="50"/>
        <item x="51"/>
        <item x="52"/>
        <item x="57"/>
        <item x="59"/>
        <item x="60"/>
        <item x="62"/>
        <item x="74"/>
        <item x="85"/>
        <item x="86"/>
        <item x="87"/>
        <item x="88"/>
        <item x="89"/>
        <item x="90"/>
        <item x="91"/>
        <item x="0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4"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92"/>
        <item x="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5">
        <item x="1"/>
        <item h="1" x="0"/>
        <item h="1" x="2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7"/>
    <field x="2"/>
    <field x="3"/>
    <field x="4"/>
    <field x="5"/>
  </rowFields>
  <rowItems count="409">
    <i>
      <x/>
      <x/>
      <x/>
      <x v="29"/>
      <x v="5"/>
      <x v="1"/>
    </i>
    <i r="2">
      <x v="1"/>
      <x v="12"/>
      <x v="5"/>
      <x v="1"/>
    </i>
    <i r="2">
      <x v="2"/>
      <x v="17"/>
      <x v="5"/>
      <x v="1"/>
    </i>
    <i r="2">
      <x v="3"/>
      <x v="16"/>
      <x v="5"/>
      <x v="1"/>
    </i>
    <i r="2">
      <x v="4"/>
      <x v="32"/>
      <x v="5"/>
      <x v="1"/>
    </i>
    <i r="2">
      <x v="5"/>
      <x v="4"/>
      <x v="5"/>
      <x v="1"/>
    </i>
    <i r="2">
      <x v="6"/>
      <x v="27"/>
      <x v="5"/>
      <x v="1"/>
    </i>
    <i r="2">
      <x v="7"/>
      <x v="19"/>
      <x v="5"/>
      <x v="1"/>
    </i>
    <i t="default">
      <x/>
    </i>
    <i>
      <x v="1"/>
      <x v="1"/>
      <x v="2"/>
      <x v="17"/>
      <x v="5"/>
      <x/>
    </i>
    <i r="2">
      <x v="28"/>
      <x v="5"/>
      <x/>
      <x/>
    </i>
    <i t="default">
      <x v="1"/>
    </i>
    <i>
      <x v="2"/>
      <x v="2"/>
      <x v="2"/>
      <x v="17"/>
      <x v="5"/>
      <x v="5"/>
    </i>
    <i r="2">
      <x v="11"/>
      <x v="13"/>
      <x v="5"/>
      <x v="5"/>
    </i>
    <i t="default">
      <x v="2"/>
    </i>
    <i>
      <x v="3"/>
      <x v="3"/>
      <x v="2"/>
      <x v="17"/>
      <x v="5"/>
      <x v="6"/>
    </i>
    <i r="2">
      <x v="30"/>
      <x v="33"/>
      <x/>
      <x v="6"/>
    </i>
    <i t="default">
      <x v="3"/>
    </i>
    <i>
      <x v="4"/>
      <x v="4"/>
      <x v="2"/>
      <x v="17"/>
      <x v="5"/>
      <x v="5"/>
    </i>
    <i r="2">
      <x v="11"/>
      <x v="13"/>
      <x v="5"/>
      <x v="5"/>
    </i>
    <i t="default">
      <x v="4"/>
    </i>
    <i>
      <x v="5"/>
      <x v="5"/>
      <x v="2"/>
      <x v="17"/>
      <x v="5"/>
      <x v="5"/>
    </i>
    <i r="2">
      <x v="11"/>
      <x v="13"/>
      <x v="5"/>
      <x v="5"/>
    </i>
    <i t="default">
      <x v="5"/>
    </i>
    <i>
      <x v="6"/>
      <x v="6"/>
      <x v="2"/>
      <x v="17"/>
      <x v="5"/>
      <x v="7"/>
    </i>
    <i r="2">
      <x v="29"/>
      <x v="7"/>
      <x/>
      <x v="7"/>
    </i>
    <i t="default">
      <x v="6"/>
    </i>
    <i>
      <x v="7"/>
      <x v="7"/>
      <x v="2"/>
      <x v="17"/>
      <x v="5"/>
      <x v="5"/>
    </i>
    <i r="2">
      <x v="11"/>
      <x v="13"/>
      <x v="5"/>
      <x v="5"/>
    </i>
    <i t="default">
      <x v="7"/>
    </i>
    <i>
      <x v="8"/>
      <x v="8"/>
      <x v="2"/>
      <x v="17"/>
      <x v="5"/>
      <x v="8"/>
    </i>
    <i r="2">
      <x v="32"/>
      <x v="25"/>
      <x/>
      <x v="8"/>
    </i>
    <i t="default">
      <x v="8"/>
    </i>
    <i>
      <x v="9"/>
      <x v="9"/>
      <x v="2"/>
      <x v="17"/>
      <x v="5"/>
      <x v="9"/>
    </i>
    <i r="5">
      <x v="10"/>
    </i>
    <i r="5">
      <x v="11"/>
    </i>
    <i r="5">
      <x v="12"/>
    </i>
    <i r="2">
      <x v="9"/>
      <x v="15"/>
      <x v="5"/>
      <x v="9"/>
    </i>
    <i r="5">
      <x v="10"/>
    </i>
    <i r="5">
      <x v="11"/>
    </i>
    <i r="5">
      <x v="12"/>
    </i>
    <i r="2">
      <x v="13"/>
      <x v="1"/>
      <x v="5"/>
      <x v="9"/>
    </i>
    <i r="5">
      <x v="10"/>
    </i>
    <i r="5">
      <x v="11"/>
    </i>
    <i r="5">
      <x v="12"/>
    </i>
    <i r="1">
      <x v="10"/>
      <x v="2"/>
      <x v="17"/>
      <x v="5"/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2">
      <x v="9"/>
      <x v="15"/>
      <x v="5"/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2">
      <x v="13"/>
      <x v="1"/>
      <x v="5"/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1">
      <x v="11"/>
      <x v="2"/>
      <x v="17"/>
      <x v="5"/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2">
      <x v="9"/>
      <x v="15"/>
      <x v="5"/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2">
      <x v="13"/>
      <x v="1"/>
      <x v="5"/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1">
      <x v="12"/>
      <x v="2"/>
      <x v="17"/>
      <x v="5"/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r="2">
      <x v="9"/>
      <x v="15"/>
      <x v="5"/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r="2">
      <x v="13"/>
      <x v="1"/>
      <x v="5"/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t="default">
      <x v="9"/>
    </i>
    <i>
      <x v="10"/>
      <x v="13"/>
      <x v="2"/>
      <x v="17"/>
      <x v="5"/>
      <x v="5"/>
    </i>
    <i r="2">
      <x v="11"/>
      <x v="13"/>
      <x v="5"/>
      <x v="5"/>
    </i>
    <i t="default">
      <x v="10"/>
    </i>
    <i>
      <x v="11"/>
      <x v="14"/>
      <x v="1"/>
      <x v="12"/>
      <x v="5"/>
      <x v="3"/>
    </i>
    <i r="2">
      <x v="8"/>
      <x v="14"/>
      <x v="5"/>
      <x v="3"/>
    </i>
    <i t="default">
      <x v="11"/>
    </i>
    <i>
      <x v="12"/>
      <x v="15"/>
      <x v="2"/>
      <x v="17"/>
      <x v="5"/>
      <x v="49"/>
    </i>
    <i r="5">
      <x v="50"/>
    </i>
    <i r="2">
      <x v="8"/>
      <x v="14"/>
      <x v="5"/>
      <x v="49"/>
    </i>
    <i r="2">
      <x v="25"/>
      <x v="28"/>
      <x/>
      <x v="50"/>
    </i>
    <i t="default">
      <x v="12"/>
    </i>
    <i>
      <x v="13"/>
      <x v="16"/>
      <x v="2"/>
      <x v="17"/>
      <x v="5"/>
      <x v="51"/>
    </i>
    <i r="2">
      <x v="15"/>
      <x v="2"/>
      <x/>
      <x v="51"/>
    </i>
    <i t="default">
      <x v="13"/>
    </i>
    <i>
      <x v="14"/>
      <x v="17"/>
      <x v="2"/>
      <x v="17"/>
      <x v="5"/>
      <x v="5"/>
    </i>
    <i r="2">
      <x v="11"/>
      <x v="13"/>
      <x v="5"/>
      <x v="5"/>
    </i>
    <i t="default">
      <x v="14"/>
    </i>
    <i>
      <x v="15"/>
      <x v="18"/>
      <x v="2"/>
      <x v="17"/>
      <x v="5"/>
      <x v="5"/>
    </i>
    <i r="2">
      <x v="11"/>
      <x v="13"/>
      <x v="5"/>
      <x v="5"/>
    </i>
    <i t="default">
      <x v="15"/>
    </i>
    <i>
      <x v="16"/>
      <x v="19"/>
      <x v="2"/>
      <x v="17"/>
      <x v="5"/>
      <x v="52"/>
    </i>
    <i r="2">
      <x v="12"/>
      <x v="31"/>
      <x v="5"/>
      <x v="52"/>
    </i>
    <i t="default">
      <x v="16"/>
    </i>
    <i>
      <x v="17"/>
      <x v="20"/>
      <x v="2"/>
      <x v="17"/>
      <x v="5"/>
      <x v="5"/>
    </i>
    <i r="2">
      <x v="11"/>
      <x v="13"/>
      <x v="5"/>
      <x v="5"/>
    </i>
    <i t="default">
      <x v="17"/>
    </i>
    <i>
      <x v="18"/>
      <x v="21"/>
      <x v="2"/>
      <x v="17"/>
      <x v="5"/>
      <x v="5"/>
    </i>
    <i r="2">
      <x v="11"/>
      <x v="13"/>
      <x v="5"/>
      <x v="5"/>
    </i>
    <i t="default">
      <x v="18"/>
    </i>
    <i>
      <x v="19"/>
      <x v="22"/>
      <x v="2"/>
      <x v="17"/>
      <x v="5"/>
      <x v="5"/>
    </i>
    <i r="5">
      <x v="53"/>
    </i>
    <i r="2">
      <x v="11"/>
      <x v="13"/>
      <x v="5"/>
      <x v="5"/>
    </i>
    <i r="2">
      <x v="12"/>
      <x v="31"/>
      <x v="5"/>
      <x v="53"/>
    </i>
    <i t="default">
      <x v="19"/>
    </i>
    <i>
      <x v="20"/>
      <x v="23"/>
      <x v="2"/>
      <x v="17"/>
      <x v="5"/>
      <x v="5"/>
    </i>
    <i r="2">
      <x v="11"/>
      <x v="13"/>
      <x v="5"/>
      <x v="5"/>
    </i>
    <i t="default">
      <x v="20"/>
    </i>
    <i>
      <x v="21"/>
      <x v="24"/>
      <x v="2"/>
      <x v="17"/>
      <x v="5"/>
      <x v="5"/>
    </i>
    <i r="2">
      <x v="11"/>
      <x v="13"/>
      <x v="5"/>
      <x v="5"/>
    </i>
    <i t="default">
      <x v="21"/>
    </i>
    <i>
      <x v="22"/>
      <x v="25"/>
      <x v="2"/>
      <x v="17"/>
      <x v="5"/>
      <x v="5"/>
    </i>
    <i r="2">
      <x v="11"/>
      <x v="13"/>
      <x v="5"/>
      <x v="5"/>
    </i>
    <i t="default">
      <x v="22"/>
    </i>
    <i>
      <x v="23"/>
      <x v="26"/>
      <x v="2"/>
      <x v="17"/>
      <x v="5"/>
      <x v="54"/>
    </i>
    <i r="2">
      <x v="12"/>
      <x v="31"/>
      <x v="5"/>
      <x v="54"/>
    </i>
    <i t="default">
      <x v="23"/>
    </i>
    <i>
      <x v="24"/>
      <x v="27"/>
      <x v="2"/>
      <x v="17"/>
      <x v="5"/>
      <x v="55"/>
    </i>
    <i r="2">
      <x v="22"/>
      <x v="24"/>
      <x/>
      <x v="55"/>
    </i>
    <i t="default">
      <x v="24"/>
    </i>
    <i>
      <x v="25"/>
      <x v="28"/>
      <x v="2"/>
      <x v="17"/>
      <x v="5"/>
      <x v="56"/>
    </i>
    <i r="2">
      <x v="14"/>
      <x/>
      <x v="5"/>
      <x v="56"/>
    </i>
    <i t="default">
      <x v="25"/>
    </i>
    <i>
      <x v="26"/>
      <x v="29"/>
      <x v="2"/>
      <x v="17"/>
      <x v="5"/>
      <x v="57"/>
    </i>
    <i r="2">
      <x v="27"/>
      <x v="11"/>
      <x/>
      <x v="57"/>
    </i>
    <i t="default">
      <x v="26"/>
    </i>
    <i>
      <x v="27"/>
      <x v="30"/>
      <x v="2"/>
      <x v="17"/>
      <x v="5"/>
      <x v="58"/>
    </i>
    <i r="2">
      <x v="10"/>
      <x v="10"/>
      <x v="5"/>
      <x v="58"/>
    </i>
    <i t="default">
      <x v="27"/>
    </i>
    <i>
      <x v="28"/>
      <x v="31"/>
      <x v="2"/>
      <x v="17"/>
      <x v="5"/>
      <x v="59"/>
    </i>
    <i r="2">
      <x v="10"/>
      <x v="10"/>
      <x v="5"/>
      <x v="59"/>
    </i>
    <i t="default">
      <x v="28"/>
    </i>
    <i>
      <x v="29"/>
      <x v="32"/>
      <x v="2"/>
      <x v="17"/>
      <x v="5"/>
      <x v="60"/>
    </i>
    <i r="2">
      <x v="14"/>
      <x/>
      <x v="5"/>
      <x v="60"/>
    </i>
    <i t="default">
      <x v="29"/>
    </i>
    <i>
      <x v="30"/>
      <x v="33"/>
      <x v="2"/>
      <x v="17"/>
      <x v="5"/>
      <x v="61"/>
    </i>
    <i r="2">
      <x v="14"/>
      <x/>
      <x v="5"/>
      <x v="61"/>
    </i>
    <i t="default">
      <x v="30"/>
    </i>
    <i>
      <x v="31"/>
      <x v="34"/>
      <x v="2"/>
      <x v="17"/>
      <x v="5"/>
      <x v="62"/>
    </i>
    <i r="2">
      <x v="14"/>
      <x/>
      <x v="5"/>
      <x v="62"/>
    </i>
    <i t="default">
      <x v="31"/>
    </i>
    <i>
      <x v="32"/>
      <x v="35"/>
      <x v="2"/>
      <x v="17"/>
      <x v="5"/>
      <x v="63"/>
    </i>
    <i r="2">
      <x v="14"/>
      <x/>
      <x v="5"/>
      <x v="63"/>
    </i>
    <i t="default">
      <x v="32"/>
    </i>
    <i>
      <x v="33"/>
      <x v="36"/>
      <x v="2"/>
      <x v="17"/>
      <x v="5"/>
      <x v="64"/>
    </i>
    <i r="2">
      <x v="14"/>
      <x/>
      <x v="5"/>
      <x v="64"/>
    </i>
    <i t="default">
      <x v="33"/>
    </i>
    <i>
      <x v="34"/>
      <x v="37"/>
      <x v="2"/>
      <x v="17"/>
      <x v="5"/>
      <x v="65"/>
    </i>
    <i r="2">
      <x v="10"/>
      <x v="10"/>
      <x v="5"/>
      <x v="65"/>
    </i>
    <i t="default">
      <x v="34"/>
    </i>
    <i>
      <x v="35"/>
      <x v="38"/>
      <x v="1"/>
      <x v="12"/>
      <x v="5"/>
      <x v="66"/>
    </i>
    <i r="2">
      <x v="31"/>
      <x v="9"/>
      <x/>
      <x v="66"/>
    </i>
    <i t="default">
      <x v="35"/>
    </i>
    <i>
      <x v="36"/>
      <x v="39"/>
      <x v="2"/>
      <x v="17"/>
      <x v="5"/>
      <x v="67"/>
    </i>
    <i r="2">
      <x v="21"/>
      <x v="30"/>
      <x/>
      <x v="67"/>
    </i>
    <i t="default">
      <x v="36"/>
    </i>
    <i>
      <x v="37"/>
      <x v="40"/>
      <x v="2"/>
      <x v="17"/>
      <x v="5"/>
      <x v="68"/>
    </i>
    <i r="2">
      <x v="26"/>
      <x v="21"/>
      <x/>
      <x v="68"/>
    </i>
    <i t="default">
      <x v="37"/>
    </i>
    <i>
      <x v="38"/>
      <x v="41"/>
      <x v="2"/>
      <x v="17"/>
      <x v="5"/>
      <x v="51"/>
    </i>
    <i r="2">
      <x v="15"/>
      <x v="2"/>
      <x/>
      <x v="51"/>
    </i>
    <i t="default">
      <x v="38"/>
    </i>
    <i>
      <x v="39"/>
      <x v="42"/>
      <x v="2"/>
      <x v="17"/>
      <x v="5"/>
      <x v="9"/>
    </i>
    <i r="5">
      <x v="10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5"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r="2">
      <x v="9"/>
      <x v="15"/>
      <x v="5"/>
      <x v="9"/>
    </i>
    <i r="5">
      <x v="10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5"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r="2">
      <x v="13"/>
      <x v="1"/>
      <x v="5"/>
      <x v="9"/>
    </i>
    <i r="5">
      <x v="10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28"/>
    </i>
    <i r="5">
      <x v="29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6"/>
    </i>
    <i r="5">
      <x v="37"/>
    </i>
    <i r="5">
      <x v="38"/>
    </i>
    <i r="5">
      <x v="39"/>
    </i>
    <i r="5">
      <x v="40"/>
    </i>
    <i r="5">
      <x v="41"/>
    </i>
    <i r="5">
      <x v="42"/>
    </i>
    <i r="5">
      <x v="43"/>
    </i>
    <i r="5">
      <x v="44"/>
    </i>
    <i r="5">
      <x v="45"/>
    </i>
    <i r="5">
      <x v="46"/>
    </i>
    <i r="5">
      <x v="47"/>
    </i>
    <i r="5">
      <x v="48"/>
    </i>
    <i t="default">
      <x v="39"/>
    </i>
    <i>
      <x v="40"/>
      <x v="43"/>
      <x v="2"/>
      <x v="17"/>
      <x v="5"/>
      <x v="69"/>
    </i>
    <i r="2">
      <x v="24"/>
      <x v="3"/>
      <x/>
      <x v="69"/>
    </i>
    <i t="default">
      <x v="40"/>
    </i>
    <i>
      <x v="41"/>
      <x v="44"/>
      <x v="2"/>
      <x v="17"/>
      <x v="5"/>
      <x v="4"/>
    </i>
    <i r="2">
      <x v="16"/>
      <x v="6"/>
      <x v="1"/>
      <x v="4"/>
    </i>
    <i t="default">
      <x v="41"/>
    </i>
    <i>
      <x v="42"/>
      <x v="44"/>
      <x v="2"/>
      <x v="17"/>
      <x v="5"/>
      <x v="4"/>
    </i>
    <i r="2">
      <x v="16"/>
      <x v="6"/>
      <x v="2"/>
      <x v="4"/>
    </i>
    <i t="default">
      <x v="42"/>
    </i>
    <i>
      <x v="43"/>
      <x v="44"/>
      <x v="2"/>
      <x v="17"/>
      <x v="5"/>
      <x v="4"/>
    </i>
    <i r="2">
      <x v="16"/>
      <x v="6"/>
      <x v="3"/>
      <x v="4"/>
    </i>
    <i t="default">
      <x v="43"/>
    </i>
    <i>
      <x v="44"/>
      <x v="44"/>
      <x v="2"/>
      <x v="17"/>
      <x v="5"/>
      <x v="4"/>
    </i>
    <i r="2">
      <x v="16"/>
      <x v="6"/>
      <x v="4"/>
      <x v="4"/>
    </i>
    <i t="default">
      <x v="44"/>
    </i>
    <i>
      <x v="45"/>
      <x v="44"/>
      <x v="2"/>
      <x v="17"/>
      <x v="5"/>
      <x v="70"/>
    </i>
    <i r="2">
      <x v="17"/>
      <x v="26"/>
      <x/>
      <x v="70"/>
    </i>
    <i t="default">
      <x v="45"/>
    </i>
    <i>
      <x v="46"/>
      <x v="44"/>
      <x v="2"/>
      <x v="17"/>
      <x v="5"/>
      <x v="70"/>
    </i>
    <i r="2">
      <x v="17"/>
      <x v="26"/>
      <x v="2"/>
      <x v="70"/>
    </i>
    <i t="default">
      <x v="46"/>
    </i>
    <i>
      <x v="47"/>
      <x v="44"/>
      <x v="2"/>
      <x v="17"/>
      <x v="5"/>
      <x v="70"/>
    </i>
    <i r="2">
      <x v="17"/>
      <x v="26"/>
      <x v="4"/>
      <x v="70"/>
    </i>
    <i t="default">
      <x v="47"/>
    </i>
    <i>
      <x v="48"/>
      <x v="44"/>
      <x v="2"/>
      <x v="17"/>
      <x v="5"/>
      <x v="71"/>
    </i>
    <i r="2">
      <x v="18"/>
      <x v="23"/>
      <x/>
      <x v="71"/>
    </i>
    <i t="default">
      <x v="48"/>
    </i>
    <i>
      <x v="49"/>
      <x v="44"/>
      <x v="2"/>
      <x v="17"/>
      <x v="5"/>
      <x v="72"/>
    </i>
    <i r="2">
      <x v="19"/>
      <x v="22"/>
      <x/>
      <x v="72"/>
    </i>
    <i t="default">
      <x v="49"/>
    </i>
    <i>
      <x v="50"/>
      <x v="44"/>
      <x v="2"/>
      <x v="17"/>
      <x v="5"/>
      <x v="2"/>
    </i>
    <i r="2">
      <x v="20"/>
      <x v="18"/>
      <x/>
      <x v="2"/>
    </i>
    <i t="default">
      <x v="50"/>
    </i>
    <i>
      <x v="51"/>
      <x v="44"/>
      <x/>
      <x v="29"/>
      <x v="5"/>
      <x v="73"/>
    </i>
    <i r="2">
      <x v="23"/>
      <x v="8"/>
      <x/>
      <x v="73"/>
    </i>
    <i t="default">
      <x v="51"/>
    </i>
    <i>
      <x v="52"/>
      <x v="45"/>
      <x v="4"/>
      <x v="32"/>
      <x v="5"/>
      <x v="74"/>
    </i>
    <i r="2">
      <x v="33"/>
      <x v="20"/>
      <x v="5"/>
      <x v="74"/>
    </i>
    <i t="default">
      <x v="52"/>
    </i>
    <i>
      <x v="53"/>
      <x v="45"/>
      <x v="6"/>
      <x v="27"/>
      <x v="5"/>
      <x v="83"/>
    </i>
    <i r="2">
      <x v="34"/>
      <x v="27"/>
      <x v="5"/>
      <x v="83"/>
    </i>
    <i t="default">
      <x v="53"/>
    </i>
    <i t="grand">
      <x/>
    </i>
  </rowItems>
  <colItems count="1">
    <i/>
  </colItems>
  <pageFields count="1">
    <pageField fld="8" hier="-1"/>
  </pageFields>
  <dataFields count="1">
    <dataField name=" Belopp" fld="6" baseField="6" baseItem="145" numFmtId="168"/>
  </dataFields>
  <formats count="83">
    <format dxfId="306">
      <pivotArea dataOnly="0" labelOnly="1" outline="0" fieldPosition="0">
        <references count="1">
          <reference field="8" count="0"/>
        </references>
      </pivotArea>
    </format>
    <format dxfId="305">
      <pivotArea dataOnly="0" outline="0" fieldPosition="0">
        <references count="1">
          <reference field="2" count="0" defaultSubtotal="1"/>
        </references>
      </pivotArea>
    </format>
    <format dxfId="304">
      <pivotArea dataOnly="0" labelOnly="1" outline="0" fieldPosition="0">
        <references count="1">
          <reference field="2" count="1">
            <x v="0"/>
          </reference>
        </references>
      </pivotArea>
    </format>
    <format dxfId="303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302">
      <pivotArea dataOnly="0" labelOnly="1" outline="0" fieldPosition="0">
        <references count="1">
          <reference field="2" count="1">
            <x v="1"/>
          </reference>
        </references>
      </pivotArea>
    </format>
    <format dxfId="301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300">
      <pivotArea dataOnly="0" labelOnly="1" outline="0" fieldPosition="0">
        <references count="1">
          <reference field="2" count="1">
            <x v="2"/>
          </reference>
        </references>
      </pivotArea>
    </format>
    <format dxfId="299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298">
      <pivotArea dataOnly="0" labelOnly="1" outline="0" fieldPosition="0">
        <references count="1">
          <reference field="2" count="1">
            <x v="3"/>
          </reference>
        </references>
      </pivotArea>
    </format>
    <format dxfId="297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296">
      <pivotArea dataOnly="0" labelOnly="1" outline="0" fieldPosition="0">
        <references count="1">
          <reference field="2" count="1">
            <x v="4"/>
          </reference>
        </references>
      </pivotArea>
    </format>
    <format dxfId="295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294">
      <pivotArea dataOnly="0" labelOnly="1" outline="0" fieldPosition="0">
        <references count="1">
          <reference field="2" count="1">
            <x v="5"/>
          </reference>
        </references>
      </pivotArea>
    </format>
    <format dxfId="293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292">
      <pivotArea dataOnly="0" labelOnly="1" outline="0" fieldPosition="0">
        <references count="1">
          <reference field="2" count="1">
            <x v="6"/>
          </reference>
        </references>
      </pivotArea>
    </format>
    <format dxfId="291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290">
      <pivotArea dataOnly="0" labelOnly="1" outline="0" fieldPosition="0">
        <references count="1">
          <reference field="2" count="1">
            <x v="7"/>
          </reference>
        </references>
      </pivotArea>
    </format>
    <format dxfId="289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288">
      <pivotArea dataOnly="0" labelOnly="1" outline="0" fieldPosition="0">
        <references count="1">
          <reference field="2" count="1">
            <x v="8"/>
          </reference>
        </references>
      </pivotArea>
    </format>
    <format dxfId="287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286">
      <pivotArea dataOnly="0" labelOnly="1" outline="0" fieldPosition="0">
        <references count="1">
          <reference field="2" count="1">
            <x v="9"/>
          </reference>
        </references>
      </pivotArea>
    </format>
    <format dxfId="285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284">
      <pivotArea dataOnly="0" labelOnly="1" outline="0" fieldPosition="0">
        <references count="1">
          <reference field="2" count="1">
            <x v="10"/>
          </reference>
        </references>
      </pivotArea>
    </format>
    <format dxfId="283">
      <pivotArea dataOnly="0" labelOnly="1" outline="0" fieldPosition="0">
        <references count="1">
          <reference field="2" count="1" defaultSubtotal="1">
            <x v="10"/>
          </reference>
        </references>
      </pivotArea>
    </format>
    <format dxfId="282">
      <pivotArea dataOnly="0" labelOnly="1" outline="0" fieldPosition="0">
        <references count="1">
          <reference field="2" count="1">
            <x v="11"/>
          </reference>
        </references>
      </pivotArea>
    </format>
    <format dxfId="281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280">
      <pivotArea dataOnly="0" labelOnly="1" outline="0" fieldPosition="0">
        <references count="1">
          <reference field="2" count="1">
            <x v="12"/>
          </reference>
        </references>
      </pivotArea>
    </format>
    <format dxfId="279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278">
      <pivotArea dataOnly="0" labelOnly="1" outline="0" fieldPosition="0">
        <references count="1">
          <reference field="2" count="1">
            <x v="13"/>
          </reference>
        </references>
      </pivotArea>
    </format>
    <format dxfId="277">
      <pivotArea dataOnly="0" labelOnly="1" outline="0" fieldPosition="0">
        <references count="1">
          <reference field="2" count="1" defaultSubtotal="1">
            <x v="13"/>
          </reference>
        </references>
      </pivotArea>
    </format>
    <format dxfId="276">
      <pivotArea dataOnly="0" labelOnly="1" outline="0" fieldPosition="0">
        <references count="1">
          <reference field="2" count="1">
            <x v="14"/>
          </reference>
        </references>
      </pivotArea>
    </format>
    <format dxfId="275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274">
      <pivotArea dataOnly="0" labelOnly="1" outline="0" fieldPosition="0">
        <references count="1">
          <reference field="2" count="1">
            <x v="15"/>
          </reference>
        </references>
      </pivotArea>
    </format>
    <format dxfId="273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272">
      <pivotArea dataOnly="0" labelOnly="1" outline="0" fieldPosition="0">
        <references count="1">
          <reference field="2" count="1">
            <x v="16"/>
          </reference>
        </references>
      </pivotArea>
    </format>
    <format dxfId="271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270">
      <pivotArea dataOnly="0" labelOnly="1" outline="0" fieldPosition="0">
        <references count="1">
          <reference field="2" count="1">
            <x v="17"/>
          </reference>
        </references>
      </pivotArea>
    </format>
    <format dxfId="269">
      <pivotArea dataOnly="0" labelOnly="1" outline="0" fieldPosition="0">
        <references count="1">
          <reference field="2" count="1" defaultSubtotal="1">
            <x v="17"/>
          </reference>
        </references>
      </pivotArea>
    </format>
    <format dxfId="268">
      <pivotArea dataOnly="0" labelOnly="1" outline="0" fieldPosition="0">
        <references count="1">
          <reference field="2" count="1">
            <x v="18"/>
          </reference>
        </references>
      </pivotArea>
    </format>
    <format dxfId="267">
      <pivotArea dataOnly="0" labelOnly="1" outline="0" fieldPosition="0">
        <references count="1">
          <reference field="2" count="1" defaultSubtotal="1">
            <x v="18"/>
          </reference>
        </references>
      </pivotArea>
    </format>
    <format dxfId="266">
      <pivotArea dataOnly="0" labelOnly="1" outline="0" fieldPosition="0">
        <references count="1">
          <reference field="2" count="1">
            <x v="19"/>
          </reference>
        </references>
      </pivotArea>
    </format>
    <format dxfId="265">
      <pivotArea dataOnly="0" labelOnly="1" outline="0" fieldPosition="0">
        <references count="1">
          <reference field="2" count="1" defaultSubtotal="1">
            <x v="19"/>
          </reference>
        </references>
      </pivotArea>
    </format>
    <format dxfId="264">
      <pivotArea dataOnly="0" labelOnly="1" outline="0" fieldPosition="0">
        <references count="1">
          <reference field="2" count="1">
            <x v="20"/>
          </reference>
        </references>
      </pivotArea>
    </format>
    <format dxfId="263">
      <pivotArea dataOnly="0" labelOnly="1" outline="0" fieldPosition="0">
        <references count="1">
          <reference field="2" count="1" defaultSubtotal="1">
            <x v="20"/>
          </reference>
        </references>
      </pivotArea>
    </format>
    <format dxfId="262">
      <pivotArea dataOnly="0" labelOnly="1" outline="0" fieldPosition="0">
        <references count="1">
          <reference field="2" count="1">
            <x v="21"/>
          </reference>
        </references>
      </pivotArea>
    </format>
    <format dxfId="261">
      <pivotArea dataOnly="0" labelOnly="1" outline="0" fieldPosition="0">
        <references count="1">
          <reference field="2" count="1" defaultSubtotal="1">
            <x v="21"/>
          </reference>
        </references>
      </pivotArea>
    </format>
    <format dxfId="260">
      <pivotArea dataOnly="0" labelOnly="1" outline="0" fieldPosition="0">
        <references count="1">
          <reference field="2" count="1">
            <x v="22"/>
          </reference>
        </references>
      </pivotArea>
    </format>
    <format dxfId="259">
      <pivotArea dataOnly="0" labelOnly="1" outline="0" fieldPosition="0">
        <references count="1">
          <reference field="2" count="1" defaultSubtotal="1">
            <x v="22"/>
          </reference>
        </references>
      </pivotArea>
    </format>
    <format dxfId="258">
      <pivotArea dataOnly="0" labelOnly="1" outline="0" fieldPosition="0">
        <references count="1">
          <reference field="2" count="1">
            <x v="23"/>
          </reference>
        </references>
      </pivotArea>
    </format>
    <format dxfId="257">
      <pivotArea dataOnly="0" labelOnly="1" outline="0" fieldPosition="0">
        <references count="1">
          <reference field="2" count="1" defaultSubtotal="1">
            <x v="23"/>
          </reference>
        </references>
      </pivotArea>
    </format>
    <format dxfId="256">
      <pivotArea dataOnly="0" labelOnly="1" outline="0" fieldPosition="0">
        <references count="1">
          <reference field="2" count="1">
            <x v="24"/>
          </reference>
        </references>
      </pivotArea>
    </format>
    <format dxfId="255">
      <pivotArea dataOnly="0" labelOnly="1" outline="0" fieldPosition="0">
        <references count="1">
          <reference field="2" count="1" defaultSubtotal="1">
            <x v="24"/>
          </reference>
        </references>
      </pivotArea>
    </format>
    <format dxfId="254">
      <pivotArea dataOnly="0" labelOnly="1" outline="0" fieldPosition="0">
        <references count="1">
          <reference field="2" count="1">
            <x v="25"/>
          </reference>
        </references>
      </pivotArea>
    </format>
    <format dxfId="253">
      <pivotArea dataOnly="0" labelOnly="1" outline="0" fieldPosition="0">
        <references count="1">
          <reference field="2" count="1" defaultSubtotal="1">
            <x v="25"/>
          </reference>
        </references>
      </pivotArea>
    </format>
    <format dxfId="252">
      <pivotArea dataOnly="0" labelOnly="1" outline="0" fieldPosition="0">
        <references count="1">
          <reference field="2" count="1">
            <x v="26"/>
          </reference>
        </references>
      </pivotArea>
    </format>
    <format dxfId="251">
      <pivotArea dataOnly="0" labelOnly="1" outline="0" fieldPosition="0">
        <references count="1">
          <reference field="2" count="1" defaultSubtotal="1">
            <x v="26"/>
          </reference>
        </references>
      </pivotArea>
    </format>
    <format dxfId="250">
      <pivotArea dataOnly="0" labelOnly="1" outline="0" fieldPosition="0">
        <references count="1">
          <reference field="2" count="1">
            <x v="27"/>
          </reference>
        </references>
      </pivotArea>
    </format>
    <format dxfId="249">
      <pivotArea dataOnly="0" labelOnly="1" outline="0" fieldPosition="0">
        <references count="1">
          <reference field="2" count="1" defaultSubtotal="1">
            <x v="27"/>
          </reference>
        </references>
      </pivotArea>
    </format>
    <format dxfId="248">
      <pivotArea dataOnly="0" labelOnly="1" outline="0" fieldPosition="0">
        <references count="1">
          <reference field="2" count="1">
            <x v="28"/>
          </reference>
        </references>
      </pivotArea>
    </format>
    <format dxfId="247">
      <pivotArea dataOnly="0" labelOnly="1" outline="0" fieldPosition="0">
        <references count="1">
          <reference field="2" count="1" defaultSubtotal="1">
            <x v="28"/>
          </reference>
        </references>
      </pivotArea>
    </format>
    <format dxfId="246">
      <pivotArea dataOnly="0" labelOnly="1" outline="0" fieldPosition="0">
        <references count="1">
          <reference field="2" count="1">
            <x v="29"/>
          </reference>
        </references>
      </pivotArea>
    </format>
    <format dxfId="245">
      <pivotArea dataOnly="0" labelOnly="1" outline="0" fieldPosition="0">
        <references count="1">
          <reference field="2" count="1" defaultSubtotal="1">
            <x v="29"/>
          </reference>
        </references>
      </pivotArea>
    </format>
    <format dxfId="244">
      <pivotArea dataOnly="0" labelOnly="1" outline="0" fieldPosition="0">
        <references count="1">
          <reference field="2" count="1">
            <x v="30"/>
          </reference>
        </references>
      </pivotArea>
    </format>
    <format dxfId="243">
      <pivotArea dataOnly="0" labelOnly="1" outline="0" fieldPosition="0">
        <references count="1">
          <reference field="2" count="1" defaultSubtotal="1">
            <x v="30"/>
          </reference>
        </references>
      </pivotArea>
    </format>
    <format dxfId="242">
      <pivotArea dataOnly="0" labelOnly="1" outline="0" fieldPosition="0">
        <references count="1">
          <reference field="2" count="1">
            <x v="31"/>
          </reference>
        </references>
      </pivotArea>
    </format>
    <format dxfId="241">
      <pivotArea dataOnly="0" labelOnly="1" outline="0" fieldPosition="0">
        <references count="1">
          <reference field="2" count="1" defaultSubtotal="1">
            <x v="31"/>
          </reference>
        </references>
      </pivotArea>
    </format>
    <format dxfId="240">
      <pivotArea dataOnly="0" labelOnly="1" outline="0" fieldPosition="0">
        <references count="1">
          <reference field="2" count="1">
            <x v="32"/>
          </reference>
        </references>
      </pivotArea>
    </format>
    <format dxfId="239">
      <pivotArea dataOnly="0" labelOnly="1" outline="0" fieldPosition="0">
        <references count="1">
          <reference field="2" count="1" defaultSubtotal="1">
            <x v="32"/>
          </reference>
        </references>
      </pivotArea>
    </format>
    <format dxfId="238">
      <pivotArea dataOnly="0" labelOnly="1" outline="0" fieldPosition="0">
        <references count="1">
          <reference field="2" count="1">
            <x v="33"/>
          </reference>
        </references>
      </pivotArea>
    </format>
    <format dxfId="237">
      <pivotArea dataOnly="0" labelOnly="1" outline="0" fieldPosition="0">
        <references count="1">
          <reference field="2" count="1" defaultSubtotal="1">
            <x v="33"/>
          </reference>
        </references>
      </pivotArea>
    </format>
    <format dxfId="236">
      <pivotArea dataOnly="0" outline="0" fieldPosition="0">
        <references count="1">
          <reference field="0" count="0" defaultSubtotal="1"/>
        </references>
      </pivotArea>
    </format>
    <format dxfId="235">
      <pivotArea field="4" type="button" dataOnly="0" labelOnly="1" outline="0" axis="axisRow" fieldPosition="4"/>
    </format>
    <format dxfId="234">
      <pivotArea outline="0" fieldPosition="0">
        <references count="1">
          <reference field="4294967294" count="1">
            <x v="0"/>
          </reference>
        </references>
      </pivotArea>
    </format>
    <format dxfId="233">
      <pivotArea type="all" dataOnly="0" outline="0" fieldPosition="0"/>
    </format>
    <format dxfId="232">
      <pivotArea field="0" type="button" dataOnly="0" labelOnly="1" outline="0" axis="axisRow" fieldPosition="0"/>
    </format>
    <format dxfId="231">
      <pivotArea field="7" type="button" dataOnly="0" labelOnly="1" outline="0" axis="axisRow" fieldPosition="1"/>
    </format>
    <format dxfId="230">
      <pivotArea field="2" type="button" dataOnly="0" labelOnly="1" outline="0" axis="axisRow" fieldPosition="2"/>
    </format>
    <format dxfId="229">
      <pivotArea field="3" type="button" dataOnly="0" labelOnly="1" outline="0" axis="axisRow" fieldPosition="3"/>
    </format>
    <format dxfId="228">
      <pivotArea field="4" type="button" dataOnly="0" labelOnly="1" outline="0" axis="axisRow" fieldPosition="4"/>
    </format>
    <format dxfId="227">
      <pivotArea field="5" type="button" dataOnly="0" labelOnly="1" outline="0" axis="axisRow" fieldPosition="5"/>
    </format>
    <format dxfId="226">
      <pivotArea outline="0" collapsedLevelsAreSubtotals="1" fieldPosition="0"/>
    </format>
    <format dxfId="225">
      <pivotArea type="topRight" dataOnly="0" labelOnly="1" outline="0" fieldPosition="0"/>
    </format>
    <format dxfId="224">
      <pivotArea field="3" type="button" dataOnly="0" labelOnly="1" outline="0" axis="axisRow" fieldPosition="3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5" minRefreshableVersion="3" itemPrintTitles="1" createdVersion="5" indent="0" compact="0" compactData="0" gridDropZones="1" multipleFieldFilters="0">
  <location ref="A3:G8" firstHeaderRow="2" firstDataRow="2" firstDataCol="6" rowPageCount="1" colPageCount="1"/>
  <pivotFields count="11"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7">
        <item x="0"/>
        <item h="1" x="1"/>
        <item h="1" x="2"/>
        <item h="1" x="3"/>
        <item h="1" x="4"/>
        <item h="1" x="5"/>
        <item h="1" x="6"/>
        <item h="1" x="7"/>
        <item h="1" x="15"/>
        <item h="1" x="13"/>
        <item h="1" x="22"/>
        <item h="1" x="9"/>
        <item h="1" x="18"/>
        <item h="1" x="14"/>
        <item h="1" x="20"/>
        <item h="1" x="17"/>
        <item h="1" x="27"/>
        <item h="1" x="28"/>
        <item h="1" x="29"/>
        <item h="1" x="30"/>
        <item h="1" x="31"/>
        <item h="1" x="24"/>
        <item h="1" x="19"/>
        <item h="1" x="32"/>
        <item h="1" x="26"/>
        <item h="1" x="16"/>
        <item h="1" x="25"/>
        <item h="1" x="21"/>
        <item h="1" x="8"/>
        <item h="1" x="11"/>
        <item h="1" x="10"/>
        <item h="1" x="23"/>
        <item h="1" x="12"/>
        <item h="1" x="33"/>
        <item h="1" x="34"/>
        <item h="1" x="3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20"/>
        <item x="14"/>
        <item x="17"/>
        <item x="26"/>
        <item x="5"/>
        <item x="8"/>
        <item x="27"/>
        <item x="11"/>
        <item x="32"/>
        <item x="23"/>
        <item x="22"/>
        <item x="21"/>
        <item x="1"/>
        <item x="9"/>
        <item x="15"/>
        <item x="13"/>
        <item x="3"/>
        <item x="2"/>
        <item x="31"/>
        <item x="7"/>
        <item x="33"/>
        <item x="25"/>
        <item x="30"/>
        <item x="29"/>
        <item x="19"/>
        <item x="12"/>
        <item x="28"/>
        <item x="6"/>
        <item x="16"/>
        <item x="34"/>
        <item x="0"/>
        <item x="24"/>
        <item x="18"/>
        <item x="4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1"/>
        <item x="2"/>
        <item x="3"/>
        <item x="4"/>
        <item x="5"/>
        <item x="0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0">
        <item x="1"/>
        <item x="75"/>
        <item x="71"/>
        <item x="76"/>
        <item x="67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77"/>
        <item x="78"/>
        <item x="79"/>
        <item x="53"/>
        <item x="54"/>
        <item x="55"/>
        <item x="80"/>
        <item x="56"/>
        <item x="81"/>
        <item x="82"/>
        <item x="61"/>
        <item x="83"/>
        <item x="58"/>
        <item x="84"/>
        <item x="63"/>
        <item x="64"/>
        <item x="65"/>
        <item x="66"/>
        <item x="68"/>
        <item x="69"/>
        <item x="70"/>
        <item x="72"/>
        <item x="73"/>
        <item x="46"/>
        <item x="50"/>
        <item x="51"/>
        <item x="52"/>
        <item x="57"/>
        <item x="59"/>
        <item x="60"/>
        <item x="62"/>
        <item x="7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0"/>
        <item x="99"/>
        <item x="100"/>
        <item x="101"/>
        <item x="102"/>
        <item x="103"/>
        <item x="104"/>
        <item x="105"/>
        <item x="106"/>
        <item x="107"/>
        <item x="108"/>
        <item x="1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4">
        <item x="0"/>
        <item x="1"/>
        <item x="7"/>
        <item x="9"/>
        <item x="10"/>
        <item x="13"/>
        <item x="15"/>
        <item x="17"/>
        <item x="18"/>
        <item x="19"/>
        <item x="20"/>
        <item x="21"/>
        <item x="23"/>
        <item x="30"/>
        <item x="34"/>
        <item x="39"/>
        <item x="41"/>
        <item x="42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2"/>
        <item x="91"/>
        <item x="2"/>
        <item x="3"/>
        <item x="4"/>
        <item x="5"/>
        <item x="6"/>
        <item x="8"/>
        <item x="11"/>
        <item x="12"/>
        <item x="14"/>
        <item x="16"/>
        <item x="22"/>
        <item x="24"/>
        <item x="25"/>
        <item x="26"/>
        <item x="27"/>
        <item x="28"/>
        <item x="29"/>
        <item x="31"/>
        <item x="32"/>
        <item x="33"/>
        <item x="35"/>
        <item x="36"/>
        <item x="37"/>
        <item x="38"/>
        <item x="40"/>
        <item x="43"/>
        <item x="44"/>
        <item x="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5">
        <item h="1" x="0"/>
        <item x="1"/>
        <item h="1" x="2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2"/>
    <field x="0"/>
    <field x="7"/>
    <field x="3"/>
    <field x="4"/>
    <field x="5"/>
  </rowFields>
  <rowItems count="4">
    <i>
      <x/>
      <x/>
      <x v="19"/>
      <x v="30"/>
      <x v="5"/>
      <x v="1"/>
    </i>
    <i r="1">
      <x v="51"/>
      <x v="63"/>
      <x v="30"/>
      <x v="5"/>
      <x v="73"/>
    </i>
    <i t="default">
      <x/>
    </i>
    <i t="grand">
      <x/>
    </i>
  </rowItems>
  <colItems count="1">
    <i/>
  </colItems>
  <pageFields count="1">
    <pageField fld="8" hier="-1"/>
  </pageFields>
  <dataFields count="1">
    <dataField name=" Belopp" fld="6" baseField="6" baseItem="145" numFmtId="168"/>
  </dataFields>
  <formats count="73">
    <format dxfId="150">
      <pivotArea dataOnly="0" labelOnly="1" outline="0" fieldPosition="0">
        <references count="1">
          <reference field="8" count="0"/>
        </references>
      </pivotArea>
    </format>
    <format dxfId="149">
      <pivotArea dataOnly="0" outline="0" fieldPosition="0">
        <references count="1">
          <reference field="2" count="0" defaultSubtotal="1"/>
        </references>
      </pivotArea>
    </format>
    <format dxfId="148">
      <pivotArea field="8" type="button" dataOnly="0" labelOnly="1" outline="0" axis="axisPage" fieldPosition="0"/>
    </format>
    <format dxfId="147">
      <pivotArea dataOnly="0" labelOnly="1" outline="0" fieldPosition="0">
        <references count="1">
          <reference field="2" count="1">
            <x v="0"/>
          </reference>
        </references>
      </pivotArea>
    </format>
    <format dxfId="146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45">
      <pivotArea dataOnly="0" labelOnly="1" outline="0" fieldPosition="0">
        <references count="1">
          <reference field="2" count="1">
            <x v="1"/>
          </reference>
        </references>
      </pivotArea>
    </format>
    <format dxfId="144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43">
      <pivotArea dataOnly="0" labelOnly="1" outline="0" fieldPosition="0">
        <references count="1">
          <reference field="2" count="1">
            <x v="2"/>
          </reference>
        </references>
      </pivotArea>
    </format>
    <format dxfId="142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141">
      <pivotArea dataOnly="0" labelOnly="1" outline="0" fieldPosition="0">
        <references count="1">
          <reference field="2" count="1">
            <x v="3"/>
          </reference>
        </references>
      </pivotArea>
    </format>
    <format dxfId="140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139">
      <pivotArea dataOnly="0" labelOnly="1" outline="0" fieldPosition="0">
        <references count="1">
          <reference field="2" count="1">
            <x v="4"/>
          </reference>
        </references>
      </pivotArea>
    </format>
    <format dxfId="138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137">
      <pivotArea dataOnly="0" labelOnly="1" outline="0" fieldPosition="0">
        <references count="1">
          <reference field="2" count="1">
            <x v="5"/>
          </reference>
        </references>
      </pivotArea>
    </format>
    <format dxfId="136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135">
      <pivotArea dataOnly="0" labelOnly="1" outline="0" fieldPosition="0">
        <references count="1">
          <reference field="2" count="1">
            <x v="6"/>
          </reference>
        </references>
      </pivotArea>
    </format>
    <format dxfId="134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133">
      <pivotArea dataOnly="0" labelOnly="1" outline="0" fieldPosition="0">
        <references count="1">
          <reference field="2" count="1">
            <x v="7"/>
          </reference>
        </references>
      </pivotArea>
    </format>
    <format dxfId="132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131">
      <pivotArea dataOnly="0" labelOnly="1" outline="0" fieldPosition="0">
        <references count="1">
          <reference field="2" count="1">
            <x v="8"/>
          </reference>
        </references>
      </pivotArea>
    </format>
    <format dxfId="130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129">
      <pivotArea dataOnly="0" labelOnly="1" outline="0" fieldPosition="0">
        <references count="1">
          <reference field="2" count="1">
            <x v="9"/>
          </reference>
        </references>
      </pivotArea>
    </format>
    <format dxfId="128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127">
      <pivotArea dataOnly="0" labelOnly="1" outline="0" fieldPosition="0">
        <references count="1">
          <reference field="2" count="1">
            <x v="10"/>
          </reference>
        </references>
      </pivotArea>
    </format>
    <format dxfId="126">
      <pivotArea dataOnly="0" labelOnly="1" outline="0" fieldPosition="0">
        <references count="1">
          <reference field="2" count="1" defaultSubtotal="1">
            <x v="10"/>
          </reference>
        </references>
      </pivotArea>
    </format>
    <format dxfId="125">
      <pivotArea dataOnly="0" labelOnly="1" outline="0" fieldPosition="0">
        <references count="1">
          <reference field="2" count="1">
            <x v="11"/>
          </reference>
        </references>
      </pivotArea>
    </format>
    <format dxfId="124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123">
      <pivotArea dataOnly="0" labelOnly="1" outline="0" fieldPosition="0">
        <references count="1">
          <reference field="2" count="1">
            <x v="12"/>
          </reference>
        </references>
      </pivotArea>
    </format>
    <format dxfId="122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121">
      <pivotArea dataOnly="0" labelOnly="1" outline="0" fieldPosition="0">
        <references count="1">
          <reference field="2" count="1">
            <x v="13"/>
          </reference>
        </references>
      </pivotArea>
    </format>
    <format dxfId="120">
      <pivotArea dataOnly="0" labelOnly="1" outline="0" fieldPosition="0">
        <references count="1">
          <reference field="2" count="1" defaultSubtotal="1">
            <x v="13"/>
          </reference>
        </references>
      </pivotArea>
    </format>
    <format dxfId="119">
      <pivotArea dataOnly="0" labelOnly="1" outline="0" fieldPosition="0">
        <references count="1">
          <reference field="2" count="1">
            <x v="14"/>
          </reference>
        </references>
      </pivotArea>
    </format>
    <format dxfId="118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117">
      <pivotArea dataOnly="0" labelOnly="1" outline="0" fieldPosition="0">
        <references count="1">
          <reference field="2" count="1">
            <x v="15"/>
          </reference>
        </references>
      </pivotArea>
    </format>
    <format dxfId="116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115">
      <pivotArea dataOnly="0" labelOnly="1" outline="0" fieldPosition="0">
        <references count="1">
          <reference field="2" count="1">
            <x v="16"/>
          </reference>
        </references>
      </pivotArea>
    </format>
    <format dxfId="114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113">
      <pivotArea dataOnly="0" labelOnly="1" outline="0" fieldPosition="0">
        <references count="1">
          <reference field="2" count="1">
            <x v="17"/>
          </reference>
        </references>
      </pivotArea>
    </format>
    <format dxfId="112">
      <pivotArea dataOnly="0" labelOnly="1" outline="0" fieldPosition="0">
        <references count="1">
          <reference field="2" count="1" defaultSubtotal="1">
            <x v="17"/>
          </reference>
        </references>
      </pivotArea>
    </format>
    <format dxfId="111">
      <pivotArea dataOnly="0" labelOnly="1" outline="0" fieldPosition="0">
        <references count="1">
          <reference field="2" count="1">
            <x v="18"/>
          </reference>
        </references>
      </pivotArea>
    </format>
    <format dxfId="110">
      <pivotArea dataOnly="0" labelOnly="1" outline="0" fieldPosition="0">
        <references count="1">
          <reference field="2" count="1" defaultSubtotal="1">
            <x v="18"/>
          </reference>
        </references>
      </pivotArea>
    </format>
    <format dxfId="109">
      <pivotArea dataOnly="0" labelOnly="1" outline="0" fieldPosition="0">
        <references count="1">
          <reference field="2" count="1">
            <x v="19"/>
          </reference>
        </references>
      </pivotArea>
    </format>
    <format dxfId="108">
      <pivotArea dataOnly="0" labelOnly="1" outline="0" fieldPosition="0">
        <references count="1">
          <reference field="2" count="1" defaultSubtotal="1">
            <x v="19"/>
          </reference>
        </references>
      </pivotArea>
    </format>
    <format dxfId="107">
      <pivotArea dataOnly="0" labelOnly="1" outline="0" fieldPosition="0">
        <references count="1">
          <reference field="2" count="1">
            <x v="20"/>
          </reference>
        </references>
      </pivotArea>
    </format>
    <format dxfId="106">
      <pivotArea dataOnly="0" labelOnly="1" outline="0" fieldPosition="0">
        <references count="1">
          <reference field="2" count="1" defaultSubtotal="1">
            <x v="20"/>
          </reference>
        </references>
      </pivotArea>
    </format>
    <format dxfId="105">
      <pivotArea dataOnly="0" labelOnly="1" outline="0" fieldPosition="0">
        <references count="1">
          <reference field="2" count="1">
            <x v="21"/>
          </reference>
        </references>
      </pivotArea>
    </format>
    <format dxfId="104">
      <pivotArea dataOnly="0" labelOnly="1" outline="0" fieldPosition="0">
        <references count="1">
          <reference field="2" count="1" defaultSubtotal="1">
            <x v="21"/>
          </reference>
        </references>
      </pivotArea>
    </format>
    <format dxfId="103">
      <pivotArea dataOnly="0" labelOnly="1" outline="0" fieldPosition="0">
        <references count="1">
          <reference field="2" count="1">
            <x v="22"/>
          </reference>
        </references>
      </pivotArea>
    </format>
    <format dxfId="102">
      <pivotArea dataOnly="0" labelOnly="1" outline="0" fieldPosition="0">
        <references count="1">
          <reference field="2" count="1" defaultSubtotal="1">
            <x v="22"/>
          </reference>
        </references>
      </pivotArea>
    </format>
    <format dxfId="101">
      <pivotArea dataOnly="0" labelOnly="1" outline="0" fieldPosition="0">
        <references count="1">
          <reference field="2" count="1">
            <x v="23"/>
          </reference>
        </references>
      </pivotArea>
    </format>
    <format dxfId="100">
      <pivotArea dataOnly="0" labelOnly="1" outline="0" fieldPosition="0">
        <references count="1">
          <reference field="2" count="1" defaultSubtotal="1">
            <x v="23"/>
          </reference>
        </references>
      </pivotArea>
    </format>
    <format dxfId="99">
      <pivotArea dataOnly="0" labelOnly="1" outline="0" fieldPosition="0">
        <references count="1">
          <reference field="2" count="1">
            <x v="24"/>
          </reference>
        </references>
      </pivotArea>
    </format>
    <format dxfId="98">
      <pivotArea dataOnly="0" labelOnly="1" outline="0" fieldPosition="0">
        <references count="1">
          <reference field="2" count="1" defaultSubtotal="1">
            <x v="24"/>
          </reference>
        </references>
      </pivotArea>
    </format>
    <format dxfId="97">
      <pivotArea dataOnly="0" labelOnly="1" outline="0" fieldPosition="0">
        <references count="1">
          <reference field="2" count="1">
            <x v="25"/>
          </reference>
        </references>
      </pivotArea>
    </format>
    <format dxfId="96">
      <pivotArea dataOnly="0" labelOnly="1" outline="0" fieldPosition="0">
        <references count="1">
          <reference field="2" count="1" defaultSubtotal="1">
            <x v="25"/>
          </reference>
        </references>
      </pivotArea>
    </format>
    <format dxfId="95">
      <pivotArea dataOnly="0" labelOnly="1" outline="0" fieldPosition="0">
        <references count="1">
          <reference field="2" count="1">
            <x v="26"/>
          </reference>
        </references>
      </pivotArea>
    </format>
    <format dxfId="94">
      <pivotArea dataOnly="0" labelOnly="1" outline="0" fieldPosition="0">
        <references count="1">
          <reference field="2" count="1" defaultSubtotal="1">
            <x v="26"/>
          </reference>
        </references>
      </pivotArea>
    </format>
    <format dxfId="93">
      <pivotArea dataOnly="0" labelOnly="1" outline="0" fieldPosition="0">
        <references count="1">
          <reference field="2" count="1">
            <x v="27"/>
          </reference>
        </references>
      </pivotArea>
    </format>
    <format dxfId="92">
      <pivotArea dataOnly="0" labelOnly="1" outline="0" fieldPosition="0">
        <references count="1">
          <reference field="2" count="1" defaultSubtotal="1">
            <x v="27"/>
          </reference>
        </references>
      </pivotArea>
    </format>
    <format dxfId="91">
      <pivotArea dataOnly="0" labelOnly="1" outline="0" fieldPosition="0">
        <references count="1">
          <reference field="2" count="1">
            <x v="28"/>
          </reference>
        </references>
      </pivotArea>
    </format>
    <format dxfId="90">
      <pivotArea dataOnly="0" labelOnly="1" outline="0" fieldPosition="0">
        <references count="1">
          <reference field="2" count="1" defaultSubtotal="1">
            <x v="28"/>
          </reference>
        </references>
      </pivotArea>
    </format>
    <format dxfId="89">
      <pivotArea dataOnly="0" labelOnly="1" outline="0" fieldPosition="0">
        <references count="1">
          <reference field="2" count="1">
            <x v="29"/>
          </reference>
        </references>
      </pivotArea>
    </format>
    <format dxfId="88">
      <pivotArea dataOnly="0" labelOnly="1" outline="0" fieldPosition="0">
        <references count="1">
          <reference field="2" count="1" defaultSubtotal="1">
            <x v="29"/>
          </reference>
        </references>
      </pivotArea>
    </format>
    <format dxfId="87">
      <pivotArea dataOnly="0" labelOnly="1" outline="0" fieldPosition="0">
        <references count="1">
          <reference field="2" count="1">
            <x v="30"/>
          </reference>
        </references>
      </pivotArea>
    </format>
    <format dxfId="86">
      <pivotArea dataOnly="0" labelOnly="1" outline="0" fieldPosition="0">
        <references count="1">
          <reference field="2" count="1" defaultSubtotal="1">
            <x v="30"/>
          </reference>
        </references>
      </pivotArea>
    </format>
    <format dxfId="85">
      <pivotArea dataOnly="0" labelOnly="1" outline="0" fieldPosition="0">
        <references count="1">
          <reference field="2" count="1">
            <x v="31"/>
          </reference>
        </references>
      </pivotArea>
    </format>
    <format dxfId="84">
      <pivotArea dataOnly="0" labelOnly="1" outline="0" fieldPosition="0">
        <references count="1">
          <reference field="2" count="1" defaultSubtotal="1">
            <x v="31"/>
          </reference>
        </references>
      </pivotArea>
    </format>
    <format dxfId="83">
      <pivotArea dataOnly="0" labelOnly="1" outline="0" fieldPosition="0">
        <references count="1">
          <reference field="2" count="1">
            <x v="32"/>
          </reference>
        </references>
      </pivotArea>
    </format>
    <format dxfId="82">
      <pivotArea dataOnly="0" labelOnly="1" outline="0" fieldPosition="0">
        <references count="1">
          <reference field="2" count="1" defaultSubtotal="1">
            <x v="32"/>
          </reference>
        </references>
      </pivotArea>
    </format>
    <format dxfId="81">
      <pivotArea dataOnly="0" labelOnly="1" outline="0" fieldPosition="0">
        <references count="1">
          <reference field="2" count="1">
            <x v="33"/>
          </reference>
        </references>
      </pivotArea>
    </format>
    <format dxfId="80">
      <pivotArea dataOnly="0" labelOnly="1" outline="0" fieldPosition="0">
        <references count="1">
          <reference field="2" count="1" defaultSubtotal="1">
            <x v="33"/>
          </reference>
        </references>
      </pivotArea>
    </format>
    <format dxfId="79">
      <pivotArea dataOnly="0" labelOnly="1" grandRow="1" outline="0" fieldPosition="0"/>
    </format>
    <format dxfId="7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Pivottabell2" cacheId="0" applyNumberFormats="0" applyBorderFormats="0" applyFontFormats="0" applyPatternFormats="0" applyAlignmentFormats="0" applyWidthHeightFormats="1" dataCaption="Värden" updatedVersion="5" minRefreshableVersion="3" itemPrintTitles="1" createdVersion="5" indent="0" compact="0" compactData="0" gridDropZones="1" multipleFieldFilters="0">
  <location ref="A19:G24" firstHeaderRow="2" firstDataRow="2" firstDataCol="6" rowPageCount="1" colPageCount="1"/>
  <pivotFields count="11"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7">
        <item x="0"/>
        <item h="1" x="1"/>
        <item h="1" x="2"/>
        <item h="1" x="3"/>
        <item h="1" x="4"/>
        <item h="1" x="5"/>
        <item h="1" x="6"/>
        <item h="1" x="7"/>
        <item h="1" x="15"/>
        <item h="1" x="13"/>
        <item h="1" x="22"/>
        <item h="1" x="9"/>
        <item h="1" x="18"/>
        <item h="1" x="14"/>
        <item h="1" x="20"/>
        <item h="1" x="17"/>
        <item h="1" x="27"/>
        <item h="1" x="28"/>
        <item h="1" x="29"/>
        <item h="1" x="30"/>
        <item h="1" x="31"/>
        <item h="1" x="24"/>
        <item h="1" x="19"/>
        <item h="1" x="32"/>
        <item h="1" x="26"/>
        <item h="1" x="16"/>
        <item h="1" x="25"/>
        <item h="1" x="21"/>
        <item h="1" x="8"/>
        <item h="1" x="11"/>
        <item h="1" x="10"/>
        <item h="1" x="23"/>
        <item h="1" x="12"/>
        <item h="1" x="33"/>
        <item h="1" x="34"/>
        <item h="1" x="3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20"/>
        <item x="14"/>
        <item x="17"/>
        <item x="26"/>
        <item x="5"/>
        <item x="8"/>
        <item x="27"/>
        <item x="11"/>
        <item x="32"/>
        <item x="23"/>
        <item x="22"/>
        <item x="21"/>
        <item x="1"/>
        <item x="9"/>
        <item x="15"/>
        <item x="13"/>
        <item x="3"/>
        <item x="2"/>
        <item x="31"/>
        <item x="7"/>
        <item x="33"/>
        <item x="25"/>
        <item x="30"/>
        <item x="29"/>
        <item x="19"/>
        <item x="12"/>
        <item x="28"/>
        <item x="6"/>
        <item x="16"/>
        <item x="34"/>
        <item x="0"/>
        <item x="24"/>
        <item x="18"/>
        <item x="4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1"/>
        <item x="2"/>
        <item x="3"/>
        <item x="4"/>
        <item x="5"/>
        <item x="0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0">
        <item x="1"/>
        <item x="75"/>
        <item x="71"/>
        <item x="76"/>
        <item x="67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77"/>
        <item x="78"/>
        <item x="79"/>
        <item x="53"/>
        <item x="54"/>
        <item x="55"/>
        <item x="80"/>
        <item x="56"/>
        <item x="81"/>
        <item x="82"/>
        <item x="61"/>
        <item x="83"/>
        <item x="58"/>
        <item x="84"/>
        <item x="63"/>
        <item x="64"/>
        <item x="65"/>
        <item x="66"/>
        <item x="68"/>
        <item x="69"/>
        <item x="70"/>
        <item x="72"/>
        <item x="73"/>
        <item x="46"/>
        <item x="50"/>
        <item x="51"/>
        <item x="52"/>
        <item x="57"/>
        <item x="59"/>
        <item x="60"/>
        <item x="62"/>
        <item x="7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0"/>
        <item x="99"/>
        <item x="100"/>
        <item x="101"/>
        <item x="102"/>
        <item x="103"/>
        <item x="104"/>
        <item x="105"/>
        <item x="106"/>
        <item x="107"/>
        <item x="108"/>
        <item x="1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4">
        <item x="0"/>
        <item x="1"/>
        <item x="7"/>
        <item x="9"/>
        <item x="10"/>
        <item x="13"/>
        <item x="15"/>
        <item x="17"/>
        <item x="18"/>
        <item x="19"/>
        <item x="20"/>
        <item x="21"/>
        <item x="23"/>
        <item x="30"/>
        <item x="34"/>
        <item x="39"/>
        <item x="41"/>
        <item x="42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2"/>
        <item x="91"/>
        <item x="2"/>
        <item x="3"/>
        <item x="4"/>
        <item x="5"/>
        <item x="6"/>
        <item x="8"/>
        <item x="11"/>
        <item x="12"/>
        <item x="14"/>
        <item x="16"/>
        <item x="22"/>
        <item x="24"/>
        <item x="25"/>
        <item x="26"/>
        <item x="27"/>
        <item x="28"/>
        <item x="29"/>
        <item x="31"/>
        <item x="32"/>
        <item x="33"/>
        <item x="35"/>
        <item x="36"/>
        <item x="37"/>
        <item x="38"/>
        <item x="40"/>
        <item x="43"/>
        <item x="44"/>
        <item x="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5">
        <item h="1" x="0"/>
        <item x="1"/>
        <item h="1" x="2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2"/>
    <field x="0"/>
    <field x="7"/>
    <field x="3"/>
    <field x="4"/>
    <field x="5"/>
  </rowFields>
  <rowItems count="4">
    <i>
      <x/>
      <x/>
      <x v="19"/>
      <x v="30"/>
      <x v="5"/>
      <x v="1"/>
    </i>
    <i r="1">
      <x v="51"/>
      <x v="63"/>
      <x v="30"/>
      <x v="5"/>
      <x v="73"/>
    </i>
    <i t="default">
      <x/>
    </i>
    <i t="grand">
      <x/>
    </i>
  </rowItems>
  <colItems count="1">
    <i/>
  </colItems>
  <pageFields count="1">
    <pageField fld="8" hier="-1"/>
  </pageFields>
  <dataFields count="1">
    <dataField name=" Belopp" fld="6" baseField="6" baseItem="145" numFmtId="168"/>
  </dataFields>
  <formats count="73">
    <format dxfId="223">
      <pivotArea dataOnly="0" labelOnly="1" outline="0" fieldPosition="0">
        <references count="1">
          <reference field="8" count="0"/>
        </references>
      </pivotArea>
    </format>
    <format dxfId="222">
      <pivotArea dataOnly="0" outline="0" fieldPosition="0">
        <references count="1">
          <reference field="2" count="0" defaultSubtotal="1"/>
        </references>
      </pivotArea>
    </format>
    <format dxfId="221">
      <pivotArea field="8" type="button" dataOnly="0" labelOnly="1" outline="0" axis="axisPage" fieldPosition="0"/>
    </format>
    <format dxfId="220">
      <pivotArea dataOnly="0" labelOnly="1" outline="0" fieldPosition="0">
        <references count="1">
          <reference field="2" count="1">
            <x v="0"/>
          </reference>
        </references>
      </pivotArea>
    </format>
    <format dxfId="219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218">
      <pivotArea dataOnly="0" labelOnly="1" outline="0" fieldPosition="0">
        <references count="1">
          <reference field="2" count="1">
            <x v="1"/>
          </reference>
        </references>
      </pivotArea>
    </format>
    <format dxfId="217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216">
      <pivotArea dataOnly="0" labelOnly="1" outline="0" fieldPosition="0">
        <references count="1">
          <reference field="2" count="1">
            <x v="2"/>
          </reference>
        </references>
      </pivotArea>
    </format>
    <format dxfId="215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214">
      <pivotArea dataOnly="0" labelOnly="1" outline="0" fieldPosition="0">
        <references count="1">
          <reference field="2" count="1">
            <x v="3"/>
          </reference>
        </references>
      </pivotArea>
    </format>
    <format dxfId="213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212">
      <pivotArea dataOnly="0" labelOnly="1" outline="0" fieldPosition="0">
        <references count="1">
          <reference field="2" count="1">
            <x v="4"/>
          </reference>
        </references>
      </pivotArea>
    </format>
    <format dxfId="211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210">
      <pivotArea dataOnly="0" labelOnly="1" outline="0" fieldPosition="0">
        <references count="1">
          <reference field="2" count="1">
            <x v="5"/>
          </reference>
        </references>
      </pivotArea>
    </format>
    <format dxfId="209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208">
      <pivotArea dataOnly="0" labelOnly="1" outline="0" fieldPosition="0">
        <references count="1">
          <reference field="2" count="1">
            <x v="6"/>
          </reference>
        </references>
      </pivotArea>
    </format>
    <format dxfId="207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206">
      <pivotArea dataOnly="0" labelOnly="1" outline="0" fieldPosition="0">
        <references count="1">
          <reference field="2" count="1">
            <x v="7"/>
          </reference>
        </references>
      </pivotArea>
    </format>
    <format dxfId="205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204">
      <pivotArea dataOnly="0" labelOnly="1" outline="0" fieldPosition="0">
        <references count="1">
          <reference field="2" count="1">
            <x v="8"/>
          </reference>
        </references>
      </pivotArea>
    </format>
    <format dxfId="203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202">
      <pivotArea dataOnly="0" labelOnly="1" outline="0" fieldPosition="0">
        <references count="1">
          <reference field="2" count="1">
            <x v="9"/>
          </reference>
        </references>
      </pivotArea>
    </format>
    <format dxfId="201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200">
      <pivotArea dataOnly="0" labelOnly="1" outline="0" fieldPosition="0">
        <references count="1">
          <reference field="2" count="1">
            <x v="10"/>
          </reference>
        </references>
      </pivotArea>
    </format>
    <format dxfId="199">
      <pivotArea dataOnly="0" labelOnly="1" outline="0" fieldPosition="0">
        <references count="1">
          <reference field="2" count="1" defaultSubtotal="1">
            <x v="10"/>
          </reference>
        </references>
      </pivotArea>
    </format>
    <format dxfId="198">
      <pivotArea dataOnly="0" labelOnly="1" outline="0" fieldPosition="0">
        <references count="1">
          <reference field="2" count="1">
            <x v="11"/>
          </reference>
        </references>
      </pivotArea>
    </format>
    <format dxfId="197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196">
      <pivotArea dataOnly="0" labelOnly="1" outline="0" fieldPosition="0">
        <references count="1">
          <reference field="2" count="1">
            <x v="12"/>
          </reference>
        </references>
      </pivotArea>
    </format>
    <format dxfId="195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194">
      <pivotArea dataOnly="0" labelOnly="1" outline="0" fieldPosition="0">
        <references count="1">
          <reference field="2" count="1">
            <x v="13"/>
          </reference>
        </references>
      </pivotArea>
    </format>
    <format dxfId="193">
      <pivotArea dataOnly="0" labelOnly="1" outline="0" fieldPosition="0">
        <references count="1">
          <reference field="2" count="1" defaultSubtotal="1">
            <x v="13"/>
          </reference>
        </references>
      </pivotArea>
    </format>
    <format dxfId="192">
      <pivotArea dataOnly="0" labelOnly="1" outline="0" fieldPosition="0">
        <references count="1">
          <reference field="2" count="1">
            <x v="14"/>
          </reference>
        </references>
      </pivotArea>
    </format>
    <format dxfId="191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190">
      <pivotArea dataOnly="0" labelOnly="1" outline="0" fieldPosition="0">
        <references count="1">
          <reference field="2" count="1">
            <x v="15"/>
          </reference>
        </references>
      </pivotArea>
    </format>
    <format dxfId="189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188">
      <pivotArea dataOnly="0" labelOnly="1" outline="0" fieldPosition="0">
        <references count="1">
          <reference field="2" count="1">
            <x v="16"/>
          </reference>
        </references>
      </pivotArea>
    </format>
    <format dxfId="187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186">
      <pivotArea dataOnly="0" labelOnly="1" outline="0" fieldPosition="0">
        <references count="1">
          <reference field="2" count="1">
            <x v="17"/>
          </reference>
        </references>
      </pivotArea>
    </format>
    <format dxfId="185">
      <pivotArea dataOnly="0" labelOnly="1" outline="0" fieldPosition="0">
        <references count="1">
          <reference field="2" count="1" defaultSubtotal="1">
            <x v="17"/>
          </reference>
        </references>
      </pivotArea>
    </format>
    <format dxfId="184">
      <pivotArea dataOnly="0" labelOnly="1" outline="0" fieldPosition="0">
        <references count="1">
          <reference field="2" count="1">
            <x v="18"/>
          </reference>
        </references>
      </pivotArea>
    </format>
    <format dxfId="183">
      <pivotArea dataOnly="0" labelOnly="1" outline="0" fieldPosition="0">
        <references count="1">
          <reference field="2" count="1" defaultSubtotal="1">
            <x v="18"/>
          </reference>
        </references>
      </pivotArea>
    </format>
    <format dxfId="182">
      <pivotArea dataOnly="0" labelOnly="1" outline="0" fieldPosition="0">
        <references count="1">
          <reference field="2" count="1">
            <x v="19"/>
          </reference>
        </references>
      </pivotArea>
    </format>
    <format dxfId="181">
      <pivotArea dataOnly="0" labelOnly="1" outline="0" fieldPosition="0">
        <references count="1">
          <reference field="2" count="1" defaultSubtotal="1">
            <x v="19"/>
          </reference>
        </references>
      </pivotArea>
    </format>
    <format dxfId="180">
      <pivotArea dataOnly="0" labelOnly="1" outline="0" fieldPosition="0">
        <references count="1">
          <reference field="2" count="1">
            <x v="20"/>
          </reference>
        </references>
      </pivotArea>
    </format>
    <format dxfId="179">
      <pivotArea dataOnly="0" labelOnly="1" outline="0" fieldPosition="0">
        <references count="1">
          <reference field="2" count="1" defaultSubtotal="1">
            <x v="20"/>
          </reference>
        </references>
      </pivotArea>
    </format>
    <format dxfId="178">
      <pivotArea dataOnly="0" labelOnly="1" outline="0" fieldPosition="0">
        <references count="1">
          <reference field="2" count="1">
            <x v="21"/>
          </reference>
        </references>
      </pivotArea>
    </format>
    <format dxfId="177">
      <pivotArea dataOnly="0" labelOnly="1" outline="0" fieldPosition="0">
        <references count="1">
          <reference field="2" count="1" defaultSubtotal="1">
            <x v="21"/>
          </reference>
        </references>
      </pivotArea>
    </format>
    <format dxfId="176">
      <pivotArea dataOnly="0" labelOnly="1" outline="0" fieldPosition="0">
        <references count="1">
          <reference field="2" count="1">
            <x v="22"/>
          </reference>
        </references>
      </pivotArea>
    </format>
    <format dxfId="175">
      <pivotArea dataOnly="0" labelOnly="1" outline="0" fieldPosition="0">
        <references count="1">
          <reference field="2" count="1" defaultSubtotal="1">
            <x v="22"/>
          </reference>
        </references>
      </pivotArea>
    </format>
    <format dxfId="174">
      <pivotArea dataOnly="0" labelOnly="1" outline="0" fieldPosition="0">
        <references count="1">
          <reference field="2" count="1">
            <x v="23"/>
          </reference>
        </references>
      </pivotArea>
    </format>
    <format dxfId="173">
      <pivotArea dataOnly="0" labelOnly="1" outline="0" fieldPosition="0">
        <references count="1">
          <reference field="2" count="1" defaultSubtotal="1">
            <x v="23"/>
          </reference>
        </references>
      </pivotArea>
    </format>
    <format dxfId="172">
      <pivotArea dataOnly="0" labelOnly="1" outline="0" fieldPosition="0">
        <references count="1">
          <reference field="2" count="1">
            <x v="24"/>
          </reference>
        </references>
      </pivotArea>
    </format>
    <format dxfId="171">
      <pivotArea dataOnly="0" labelOnly="1" outline="0" fieldPosition="0">
        <references count="1">
          <reference field="2" count="1" defaultSubtotal="1">
            <x v="24"/>
          </reference>
        </references>
      </pivotArea>
    </format>
    <format dxfId="170">
      <pivotArea dataOnly="0" labelOnly="1" outline="0" fieldPosition="0">
        <references count="1">
          <reference field="2" count="1">
            <x v="25"/>
          </reference>
        </references>
      </pivotArea>
    </format>
    <format dxfId="169">
      <pivotArea dataOnly="0" labelOnly="1" outline="0" fieldPosition="0">
        <references count="1">
          <reference field="2" count="1" defaultSubtotal="1">
            <x v="25"/>
          </reference>
        </references>
      </pivotArea>
    </format>
    <format dxfId="168">
      <pivotArea dataOnly="0" labelOnly="1" outline="0" fieldPosition="0">
        <references count="1">
          <reference field="2" count="1">
            <x v="26"/>
          </reference>
        </references>
      </pivotArea>
    </format>
    <format dxfId="167">
      <pivotArea dataOnly="0" labelOnly="1" outline="0" fieldPosition="0">
        <references count="1">
          <reference field="2" count="1" defaultSubtotal="1">
            <x v="26"/>
          </reference>
        </references>
      </pivotArea>
    </format>
    <format dxfId="166">
      <pivotArea dataOnly="0" labelOnly="1" outline="0" fieldPosition="0">
        <references count="1">
          <reference field="2" count="1">
            <x v="27"/>
          </reference>
        </references>
      </pivotArea>
    </format>
    <format dxfId="165">
      <pivotArea dataOnly="0" labelOnly="1" outline="0" fieldPosition="0">
        <references count="1">
          <reference field="2" count="1" defaultSubtotal="1">
            <x v="27"/>
          </reference>
        </references>
      </pivotArea>
    </format>
    <format dxfId="164">
      <pivotArea dataOnly="0" labelOnly="1" outline="0" fieldPosition="0">
        <references count="1">
          <reference field="2" count="1">
            <x v="28"/>
          </reference>
        </references>
      </pivotArea>
    </format>
    <format dxfId="163">
      <pivotArea dataOnly="0" labelOnly="1" outline="0" fieldPosition="0">
        <references count="1">
          <reference field="2" count="1" defaultSubtotal="1">
            <x v="28"/>
          </reference>
        </references>
      </pivotArea>
    </format>
    <format dxfId="162">
      <pivotArea dataOnly="0" labelOnly="1" outline="0" fieldPosition="0">
        <references count="1">
          <reference field="2" count="1">
            <x v="29"/>
          </reference>
        </references>
      </pivotArea>
    </format>
    <format dxfId="161">
      <pivotArea dataOnly="0" labelOnly="1" outline="0" fieldPosition="0">
        <references count="1">
          <reference field="2" count="1" defaultSubtotal="1">
            <x v="29"/>
          </reference>
        </references>
      </pivotArea>
    </format>
    <format dxfId="160">
      <pivotArea dataOnly="0" labelOnly="1" outline="0" fieldPosition="0">
        <references count="1">
          <reference field="2" count="1">
            <x v="30"/>
          </reference>
        </references>
      </pivotArea>
    </format>
    <format dxfId="159">
      <pivotArea dataOnly="0" labelOnly="1" outline="0" fieldPosition="0">
        <references count="1">
          <reference field="2" count="1" defaultSubtotal="1">
            <x v="30"/>
          </reference>
        </references>
      </pivotArea>
    </format>
    <format dxfId="158">
      <pivotArea dataOnly="0" labelOnly="1" outline="0" fieldPosition="0">
        <references count="1">
          <reference field="2" count="1">
            <x v="31"/>
          </reference>
        </references>
      </pivotArea>
    </format>
    <format dxfId="157">
      <pivotArea dataOnly="0" labelOnly="1" outline="0" fieldPosition="0">
        <references count="1">
          <reference field="2" count="1" defaultSubtotal="1">
            <x v="31"/>
          </reference>
        </references>
      </pivotArea>
    </format>
    <format dxfId="156">
      <pivotArea dataOnly="0" labelOnly="1" outline="0" fieldPosition="0">
        <references count="1">
          <reference field="2" count="1">
            <x v="32"/>
          </reference>
        </references>
      </pivotArea>
    </format>
    <format dxfId="155">
      <pivotArea dataOnly="0" labelOnly="1" outline="0" fieldPosition="0">
        <references count="1">
          <reference field="2" count="1" defaultSubtotal="1">
            <x v="32"/>
          </reference>
        </references>
      </pivotArea>
    </format>
    <format dxfId="154">
      <pivotArea dataOnly="0" labelOnly="1" outline="0" fieldPosition="0">
        <references count="1">
          <reference field="2" count="1">
            <x v="33"/>
          </reference>
        </references>
      </pivotArea>
    </format>
    <format dxfId="153">
      <pivotArea dataOnly="0" labelOnly="1" outline="0" fieldPosition="0">
        <references count="1">
          <reference field="2" count="1" defaultSubtotal="1">
            <x v="33"/>
          </reference>
        </references>
      </pivotArea>
    </format>
    <format dxfId="152">
      <pivotArea dataOnly="0" labelOnly="1" grandRow="1" outline="0" fieldPosition="0"/>
    </format>
    <format dxfId="15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danit.se/downloads/Pivottabeller_del_2.pdf" TargetMode="External"/><Relationship Id="rId1" Type="http://schemas.openxmlformats.org/officeDocument/2006/relationships/hyperlink" Target="http://danit.se/downloads/Pivottabeller_del_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PL99"/>
  <sheetViews>
    <sheetView tabSelected="1"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28" sqref="D28:G28"/>
      <pivotSelection showHeader="1" extendable="1" axis="axisRow" dimension="3" start="25" min="25" max="26" activeRow="27" activeCol="3" previousRow="27" previousCol="3" click="1" r:id="rId1">
        <pivotArea dataOnly="0" outline="0" fieldPosition="0">
          <references count="1">
            <reference field="3" count="1">
              <x v="25"/>
            </reference>
          </references>
        </pivotArea>
      </pivotSelection>
    </sheetView>
  </sheetViews>
  <sheetFormatPr defaultColWidth="8.88671875" defaultRowHeight="11.4" x14ac:dyDescent="0.2"/>
  <cols>
    <col min="1" max="1" width="4.5546875" style="6" hidden="1" customWidth="1"/>
    <col min="2" max="2" width="25.5546875" style="7" bestFit="1" customWidth="1"/>
    <col min="3" max="3" width="7.44140625" style="7" customWidth="1"/>
    <col min="4" max="4" width="31.5546875" style="6" bestFit="1" customWidth="1"/>
    <col min="5" max="5" width="11.21875" style="35" customWidth="1"/>
    <col min="6" max="7" width="11.21875" style="6" customWidth="1"/>
    <col min="8" max="15" width="7.6640625" style="6" customWidth="1"/>
    <col min="16" max="16384" width="8.88671875" style="6"/>
  </cols>
  <sheetData>
    <row r="1" spans="1:428" ht="13.2" x14ac:dyDescent="0.25">
      <c r="A1" s="2" t="s">
        <v>70</v>
      </c>
      <c r="B1"/>
      <c r="C1" s="1"/>
      <c r="D1"/>
      <c r="E1" s="24" t="s">
        <v>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</row>
    <row r="2" spans="1:428" s="45" customFormat="1" ht="25.8" customHeight="1" x14ac:dyDescent="0.25">
      <c r="A2" s="2" t="s">
        <v>368</v>
      </c>
      <c r="B2" s="2" t="s">
        <v>360</v>
      </c>
      <c r="C2" s="42" t="s">
        <v>2</v>
      </c>
      <c r="D2" s="41" t="s">
        <v>3</v>
      </c>
      <c r="E2" s="96">
        <v>2015</v>
      </c>
      <c r="F2" s="96">
        <v>2016</v>
      </c>
      <c r="G2" s="96" t="s">
        <v>369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</row>
    <row r="3" spans="1:428" ht="13.2" x14ac:dyDescent="0.25">
      <c r="A3">
        <v>3</v>
      </c>
      <c r="B3" t="s">
        <v>361</v>
      </c>
      <c r="C3" s="1">
        <v>3310</v>
      </c>
      <c r="D3" t="s">
        <v>57</v>
      </c>
      <c r="E3" s="36">
        <v>-2060</v>
      </c>
      <c r="F3" s="36">
        <v>-2060</v>
      </c>
      <c r="G3" s="36">
        <v>-2000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</row>
    <row r="4" spans="1:428" ht="13.2" x14ac:dyDescent="0.25">
      <c r="A4">
        <v>3</v>
      </c>
      <c r="B4" t="s">
        <v>361</v>
      </c>
      <c r="C4" s="1">
        <v>3890</v>
      </c>
      <c r="D4" t="s">
        <v>54</v>
      </c>
      <c r="E4" s="36">
        <v>-64000</v>
      </c>
      <c r="F4" s="36">
        <v>-80000</v>
      </c>
      <c r="G4" s="36">
        <v>-80000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</row>
    <row r="5" spans="1:428" ht="13.2" x14ac:dyDescent="0.25">
      <c r="A5">
        <v>3</v>
      </c>
      <c r="B5" t="s">
        <v>361</v>
      </c>
      <c r="C5" s="1">
        <v>3892</v>
      </c>
      <c r="D5" t="s">
        <v>65</v>
      </c>
      <c r="E5" s="36">
        <v>-3000</v>
      </c>
      <c r="F5" s="36">
        <v>-3000</v>
      </c>
      <c r="G5" s="36">
        <v>-3000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</row>
    <row r="6" spans="1:428" ht="13.2" x14ac:dyDescent="0.25">
      <c r="A6">
        <v>3</v>
      </c>
      <c r="B6" t="s">
        <v>361</v>
      </c>
      <c r="C6" s="1">
        <v>3894</v>
      </c>
      <c r="D6" t="s">
        <v>13</v>
      </c>
      <c r="E6" s="36">
        <v>-6000</v>
      </c>
      <c r="F6" s="36">
        <v>-6000</v>
      </c>
      <c r="G6" s="36">
        <v>-6000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</row>
    <row r="7" spans="1:428" ht="13.2" x14ac:dyDescent="0.25">
      <c r="A7">
        <v>3</v>
      </c>
      <c r="B7" t="s">
        <v>361</v>
      </c>
      <c r="C7" s="1">
        <v>3896</v>
      </c>
      <c r="D7" t="s">
        <v>146</v>
      </c>
      <c r="E7" s="36">
        <v>-4500</v>
      </c>
      <c r="F7" s="36">
        <v>-4500</v>
      </c>
      <c r="G7" s="36">
        <v>-4500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</row>
    <row r="8" spans="1:428" ht="13.2" x14ac:dyDescent="0.25">
      <c r="A8">
        <v>3</v>
      </c>
      <c r="B8" t="s">
        <v>361</v>
      </c>
      <c r="C8" s="1">
        <v>3910</v>
      </c>
      <c r="D8" t="s">
        <v>12</v>
      </c>
      <c r="E8" s="36">
        <v>-64000</v>
      </c>
      <c r="F8" s="36">
        <v>-64000</v>
      </c>
      <c r="G8" s="36">
        <v>-65000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</row>
    <row r="9" spans="1:428" ht="13.2" x14ac:dyDescent="0.25">
      <c r="A9">
        <v>3</v>
      </c>
      <c r="B9" t="s">
        <v>361</v>
      </c>
      <c r="C9" s="1">
        <v>3990</v>
      </c>
      <c r="D9" t="s">
        <v>59</v>
      </c>
      <c r="E9" s="36">
        <v>-3000</v>
      </c>
      <c r="F9" s="36">
        <v>-3000</v>
      </c>
      <c r="G9" s="36">
        <v>-3000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</row>
    <row r="10" spans="1:428" ht="13.2" x14ac:dyDescent="0.25">
      <c r="A10">
        <v>3</v>
      </c>
      <c r="B10" s="116" t="s">
        <v>370</v>
      </c>
      <c r="C10" s="114"/>
      <c r="D10" s="116"/>
      <c r="E10" s="117">
        <v>-146560</v>
      </c>
      <c r="F10" s="117">
        <v>-162560</v>
      </c>
      <c r="G10" s="117">
        <v>-163500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</row>
    <row r="11" spans="1:428" ht="13.2" x14ac:dyDescent="0.25">
      <c r="A11">
        <v>4</v>
      </c>
      <c r="B11" t="s">
        <v>362</v>
      </c>
      <c r="C11" s="1">
        <v>5110</v>
      </c>
      <c r="D11" t="s">
        <v>14</v>
      </c>
      <c r="E11" s="36">
        <v>61000</v>
      </c>
      <c r="F11" s="36">
        <v>70000</v>
      </c>
      <c r="G11" s="36">
        <v>75000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</row>
    <row r="12" spans="1:428" ht="13.2" x14ac:dyDescent="0.25">
      <c r="A12">
        <v>4</v>
      </c>
      <c r="B12" t="s">
        <v>362</v>
      </c>
      <c r="C12" s="1">
        <v>5120</v>
      </c>
      <c r="D12" t="s">
        <v>15</v>
      </c>
      <c r="E12" s="36">
        <v>10500</v>
      </c>
      <c r="F12" s="36">
        <v>11276</v>
      </c>
      <c r="G12" s="36">
        <v>12000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</row>
    <row r="13" spans="1:428" ht="13.2" x14ac:dyDescent="0.25">
      <c r="A13">
        <v>4</v>
      </c>
      <c r="B13" t="s">
        <v>362</v>
      </c>
      <c r="C13" s="1">
        <v>5140</v>
      </c>
      <c r="D13" t="s">
        <v>55</v>
      </c>
      <c r="E13" s="36">
        <v>17000</v>
      </c>
      <c r="F13" s="36">
        <v>18035</v>
      </c>
      <c r="G13" s="36">
        <v>17000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</row>
    <row r="14" spans="1:428" ht="13.2" x14ac:dyDescent="0.25">
      <c r="A14">
        <v>4</v>
      </c>
      <c r="B14" t="s">
        <v>362</v>
      </c>
      <c r="C14" s="1">
        <v>5160</v>
      </c>
      <c r="D14" t="s">
        <v>64</v>
      </c>
      <c r="E14" s="36">
        <v>14000</v>
      </c>
      <c r="F14" s="36">
        <v>15000</v>
      </c>
      <c r="G14" s="36">
        <v>15000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</row>
    <row r="15" spans="1:428" ht="13.2" x14ac:dyDescent="0.25">
      <c r="A15">
        <v>4</v>
      </c>
      <c r="B15" t="s">
        <v>362</v>
      </c>
      <c r="C15" s="1">
        <v>5162</v>
      </c>
      <c r="D15" t="s">
        <v>62</v>
      </c>
      <c r="E15" s="36">
        <v>4500</v>
      </c>
      <c r="F15" s="36">
        <v>5072</v>
      </c>
      <c r="G15" s="36">
        <v>5000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</row>
    <row r="16" spans="1:428" ht="13.2" x14ac:dyDescent="0.25">
      <c r="A16">
        <v>4</v>
      </c>
      <c r="B16" t="s">
        <v>362</v>
      </c>
      <c r="C16" s="1">
        <v>5170</v>
      </c>
      <c r="D16" t="s">
        <v>58</v>
      </c>
      <c r="E16" s="36">
        <v>8000</v>
      </c>
      <c r="F16" s="36">
        <v>10000</v>
      </c>
      <c r="G16" s="36">
        <v>14000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</row>
    <row r="17" spans="1:428" ht="13.2" x14ac:dyDescent="0.25">
      <c r="A17">
        <v>4</v>
      </c>
      <c r="B17" t="s">
        <v>362</v>
      </c>
      <c r="C17" s="1">
        <v>6100</v>
      </c>
      <c r="D17" t="s">
        <v>123</v>
      </c>
      <c r="E17" s="36">
        <v>378</v>
      </c>
      <c r="F17" s="36">
        <v>378</v>
      </c>
      <c r="G17" s="36">
        <v>1000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</row>
    <row r="18" spans="1:428" ht="13.2" x14ac:dyDescent="0.25">
      <c r="A18">
        <v>4</v>
      </c>
      <c r="B18" t="s">
        <v>362</v>
      </c>
      <c r="C18" s="1">
        <v>6200</v>
      </c>
      <c r="D18" t="s">
        <v>51</v>
      </c>
      <c r="E18" s="36">
        <v>650</v>
      </c>
      <c r="F18" s="36">
        <v>650</v>
      </c>
      <c r="G18" s="36">
        <v>1000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</row>
    <row r="19" spans="1:428" ht="13.2" x14ac:dyDescent="0.25">
      <c r="A19">
        <v>4</v>
      </c>
      <c r="B19" t="s">
        <v>362</v>
      </c>
      <c r="C19" s="1">
        <v>6310</v>
      </c>
      <c r="D19" t="s">
        <v>17</v>
      </c>
      <c r="E19" s="36">
        <v>3800</v>
      </c>
      <c r="F19" s="36">
        <v>4000</v>
      </c>
      <c r="G19" s="36">
        <v>5000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</row>
    <row r="20" spans="1:428" ht="13.2" x14ac:dyDescent="0.25">
      <c r="A20">
        <v>4</v>
      </c>
      <c r="B20" t="s">
        <v>362</v>
      </c>
      <c r="C20" s="1">
        <v>6410</v>
      </c>
      <c r="D20" t="s">
        <v>18</v>
      </c>
      <c r="E20" s="36">
        <v>8000</v>
      </c>
      <c r="F20" s="36">
        <v>10000</v>
      </c>
      <c r="G20" s="36">
        <v>9000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</row>
    <row r="21" spans="1:428" ht="13.2" x14ac:dyDescent="0.25">
      <c r="A21">
        <v>4</v>
      </c>
      <c r="B21" t="s">
        <v>362</v>
      </c>
      <c r="C21" s="1">
        <v>6450</v>
      </c>
      <c r="D21" t="s">
        <v>53</v>
      </c>
      <c r="E21" s="36">
        <v>2500</v>
      </c>
      <c r="F21" s="36">
        <v>2500</v>
      </c>
      <c r="G21" s="36">
        <v>3000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</row>
    <row r="22" spans="1:428" ht="13.2" x14ac:dyDescent="0.25">
      <c r="A22">
        <v>4</v>
      </c>
      <c r="B22" t="s">
        <v>362</v>
      </c>
      <c r="C22" s="1">
        <v>6490</v>
      </c>
      <c r="D22" t="s">
        <v>56</v>
      </c>
      <c r="E22" s="36">
        <v>1000</v>
      </c>
      <c r="F22" s="36">
        <v>1000</v>
      </c>
      <c r="G22" s="36">
        <v>1000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</row>
    <row r="23" spans="1:428" ht="13.2" x14ac:dyDescent="0.25">
      <c r="A23">
        <v>4</v>
      </c>
      <c r="B23" t="s">
        <v>362</v>
      </c>
      <c r="C23" s="1">
        <v>6540</v>
      </c>
      <c r="D23" t="s">
        <v>60</v>
      </c>
      <c r="E23" s="36">
        <v>1200</v>
      </c>
      <c r="F23" s="36">
        <v>1300</v>
      </c>
      <c r="G23" s="36">
        <v>1000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</row>
    <row r="24" spans="1:428" ht="13.2" x14ac:dyDescent="0.25">
      <c r="A24">
        <v>4</v>
      </c>
      <c r="B24" t="s">
        <v>362</v>
      </c>
      <c r="C24" s="1">
        <v>6570</v>
      </c>
      <c r="D24" t="s">
        <v>16</v>
      </c>
      <c r="E24" s="36">
        <v>900</v>
      </c>
      <c r="F24" s="36">
        <v>900</v>
      </c>
      <c r="G24" s="36">
        <v>900</v>
      </c>
    </row>
    <row r="25" spans="1:428" ht="13.2" x14ac:dyDescent="0.25">
      <c r="A25">
        <v>4</v>
      </c>
      <c r="B25" t="s">
        <v>362</v>
      </c>
      <c r="C25" s="1">
        <v>6980</v>
      </c>
      <c r="D25" t="s">
        <v>52</v>
      </c>
      <c r="E25" s="36">
        <v>500</v>
      </c>
      <c r="F25" s="36">
        <v>500</v>
      </c>
      <c r="G25" s="36">
        <v>500</v>
      </c>
    </row>
    <row r="26" spans="1:428" ht="13.2" x14ac:dyDescent="0.25">
      <c r="A26">
        <v>4</v>
      </c>
      <c r="B26" t="s">
        <v>362</v>
      </c>
      <c r="C26" s="1">
        <v>6982</v>
      </c>
      <c r="D26" t="s">
        <v>237</v>
      </c>
      <c r="E26" s="36">
        <v>3000</v>
      </c>
      <c r="F26" s="36">
        <v>3000</v>
      </c>
      <c r="G26" s="36">
        <v>3000</v>
      </c>
    </row>
    <row r="27" spans="1:428" ht="13.2" x14ac:dyDescent="0.25">
      <c r="A27">
        <v>4</v>
      </c>
      <c r="B27" t="s">
        <v>362</v>
      </c>
      <c r="C27" s="1">
        <v>6995</v>
      </c>
      <c r="D27" t="s">
        <v>61</v>
      </c>
      <c r="E27" s="36">
        <v>120</v>
      </c>
      <c r="F27" s="36">
        <v>120</v>
      </c>
      <c r="G27" s="36">
        <v>500</v>
      </c>
    </row>
    <row r="28" spans="1:428" ht="13.2" x14ac:dyDescent="0.25">
      <c r="A28">
        <v>4</v>
      </c>
      <c r="B28" t="s">
        <v>362</v>
      </c>
      <c r="C28" s="1">
        <v>7610</v>
      </c>
      <c r="D28" t="s">
        <v>67</v>
      </c>
      <c r="E28" s="36">
        <v>1000</v>
      </c>
      <c r="F28" s="36">
        <v>1000</v>
      </c>
      <c r="G28" s="36">
        <v>1000</v>
      </c>
    </row>
    <row r="29" spans="1:428" ht="13.2" x14ac:dyDescent="0.25">
      <c r="A29">
        <v>4</v>
      </c>
      <c r="B29" s="116" t="s">
        <v>371</v>
      </c>
      <c r="C29" s="114"/>
      <c r="D29" s="116"/>
      <c r="E29" s="117">
        <v>138048</v>
      </c>
      <c r="F29" s="117">
        <v>154731</v>
      </c>
      <c r="G29" s="117">
        <v>164900</v>
      </c>
    </row>
    <row r="30" spans="1:428" ht="13.2" x14ac:dyDescent="0.25">
      <c r="A30">
        <v>8</v>
      </c>
      <c r="B30" t="s">
        <v>363</v>
      </c>
      <c r="C30" s="1">
        <v>8310</v>
      </c>
      <c r="D30" t="s">
        <v>63</v>
      </c>
      <c r="E30" s="36">
        <v>-1300</v>
      </c>
      <c r="F30" s="36">
        <v>-1500</v>
      </c>
      <c r="G30" s="36">
        <v>-1400</v>
      </c>
    </row>
    <row r="31" spans="1:428" ht="13.2" x14ac:dyDescent="0.25">
      <c r="A31">
        <v>8</v>
      </c>
      <c r="B31" s="116" t="s">
        <v>372</v>
      </c>
      <c r="C31" s="114"/>
      <c r="D31" s="116"/>
      <c r="E31" s="117">
        <v>-1300</v>
      </c>
      <c r="F31" s="117">
        <v>-1500</v>
      </c>
      <c r="G31" s="117">
        <v>-1400</v>
      </c>
    </row>
    <row r="32" spans="1:428" ht="13.2" x14ac:dyDescent="0.25">
      <c r="A32">
        <v>8</v>
      </c>
      <c r="B32" t="s">
        <v>344</v>
      </c>
      <c r="C32" s="1">
        <v>8999</v>
      </c>
      <c r="D32" t="s">
        <v>10</v>
      </c>
      <c r="E32" s="36">
        <v>9812</v>
      </c>
      <c r="F32" s="36">
        <v>9329</v>
      </c>
      <c r="G32" s="36"/>
    </row>
    <row r="33" spans="1:7" ht="13.2" x14ac:dyDescent="0.25">
      <c r="A33">
        <v>8</v>
      </c>
      <c r="B33" s="116" t="s">
        <v>373</v>
      </c>
      <c r="C33" s="114"/>
      <c r="D33" s="116"/>
      <c r="E33" s="117">
        <v>9812</v>
      </c>
      <c r="F33" s="117">
        <v>9329</v>
      </c>
      <c r="G33" s="117"/>
    </row>
    <row r="34" spans="1:7" ht="13.2" x14ac:dyDescent="0.25">
      <c r="A34" s="1" t="s">
        <v>5</v>
      </c>
      <c r="B34" s="1"/>
      <c r="C34" s="1"/>
      <c r="D34" s="1"/>
      <c r="E34" s="36">
        <v>0</v>
      </c>
      <c r="F34" s="36">
        <v>0</v>
      </c>
      <c r="G34" s="36">
        <v>0</v>
      </c>
    </row>
    <row r="35" spans="1:7" ht="13.2" x14ac:dyDescent="0.25">
      <c r="A35"/>
      <c r="B35"/>
      <c r="C35" s="1"/>
      <c r="D35"/>
      <c r="E35"/>
      <c r="F35"/>
      <c r="G35"/>
    </row>
    <row r="36" spans="1:7" ht="13.2" x14ac:dyDescent="0.25">
      <c r="A36"/>
      <c r="B36"/>
      <c r="C36" s="1"/>
      <c r="D36"/>
      <c r="E36"/>
      <c r="F36"/>
      <c r="G36"/>
    </row>
    <row r="37" spans="1:7" ht="13.2" x14ac:dyDescent="0.25">
      <c r="A37"/>
      <c r="B37"/>
      <c r="C37" s="1"/>
      <c r="D37"/>
      <c r="E37"/>
      <c r="F37"/>
      <c r="G37"/>
    </row>
    <row r="38" spans="1:7" ht="13.2" x14ac:dyDescent="0.25">
      <c r="A38"/>
      <c r="B38"/>
      <c r="C38" s="1"/>
      <c r="D38"/>
      <c r="E38"/>
      <c r="F38"/>
      <c r="G38"/>
    </row>
    <row r="39" spans="1:7" ht="13.2" x14ac:dyDescent="0.25">
      <c r="A39"/>
      <c r="B39"/>
      <c r="C39" s="1"/>
      <c r="D39"/>
      <c r="E39"/>
      <c r="F39"/>
      <c r="G39"/>
    </row>
    <row r="40" spans="1:7" ht="13.2" x14ac:dyDescent="0.25">
      <c r="A40"/>
      <c r="B40"/>
      <c r="C40" s="1"/>
      <c r="D40"/>
      <c r="E40"/>
      <c r="F40"/>
      <c r="G40"/>
    </row>
    <row r="41" spans="1:7" ht="13.2" x14ac:dyDescent="0.25">
      <c r="A41"/>
      <c r="B41"/>
      <c r="C41" s="1"/>
      <c r="D41"/>
      <c r="E41"/>
      <c r="F41"/>
      <c r="G41"/>
    </row>
    <row r="42" spans="1:7" ht="13.2" x14ac:dyDescent="0.25">
      <c r="A42"/>
      <c r="B42"/>
      <c r="C42" s="1"/>
      <c r="D42"/>
      <c r="E42"/>
      <c r="F42"/>
      <c r="G42"/>
    </row>
    <row r="43" spans="1:7" ht="13.2" x14ac:dyDescent="0.25">
      <c r="A43"/>
      <c r="B43"/>
      <c r="C43" s="1"/>
      <c r="D43"/>
      <c r="E43"/>
      <c r="F43"/>
      <c r="G43"/>
    </row>
    <row r="44" spans="1:7" ht="13.2" x14ac:dyDescent="0.25">
      <c r="A44"/>
      <c r="B44"/>
      <c r="C44" s="1"/>
      <c r="D44"/>
      <c r="E44"/>
      <c r="F44"/>
      <c r="G44"/>
    </row>
    <row r="45" spans="1:7" ht="13.2" x14ac:dyDescent="0.25">
      <c r="A45"/>
      <c r="B45"/>
      <c r="C45" s="1"/>
      <c r="D45"/>
      <c r="E45"/>
      <c r="F45"/>
    </row>
    <row r="46" spans="1:7" ht="13.2" x14ac:dyDescent="0.25">
      <c r="A46"/>
      <c r="B46"/>
      <c r="C46" s="1"/>
      <c r="D46"/>
      <c r="E46"/>
      <c r="F46"/>
    </row>
    <row r="47" spans="1:7" ht="13.2" x14ac:dyDescent="0.25">
      <c r="A47"/>
      <c r="B47"/>
      <c r="C47" s="1"/>
      <c r="D47"/>
      <c r="E47"/>
      <c r="F47"/>
    </row>
    <row r="48" spans="1:7" ht="13.2" x14ac:dyDescent="0.25">
      <c r="A48"/>
      <c r="B48"/>
      <c r="C48" s="1"/>
      <c r="D48"/>
      <c r="E48"/>
      <c r="F48"/>
    </row>
    <row r="49" spans="1:6" ht="13.2" x14ac:dyDescent="0.25">
      <c r="A49"/>
      <c r="B49"/>
      <c r="C49" s="1"/>
      <c r="D49"/>
      <c r="E49"/>
      <c r="F49"/>
    </row>
    <row r="50" spans="1:6" ht="13.2" x14ac:dyDescent="0.25">
      <c r="A50"/>
      <c r="B50"/>
      <c r="C50" s="1"/>
      <c r="D50"/>
      <c r="E50"/>
      <c r="F50"/>
    </row>
    <row r="51" spans="1:6" ht="13.2" x14ac:dyDescent="0.25">
      <c r="A51"/>
      <c r="B51"/>
      <c r="C51" s="1"/>
      <c r="D51"/>
      <c r="E51"/>
      <c r="F51"/>
    </row>
    <row r="52" spans="1:6" ht="13.2" x14ac:dyDescent="0.25">
      <c r="A52"/>
      <c r="B52"/>
      <c r="C52" s="1"/>
      <c r="D52"/>
      <c r="E52"/>
      <c r="F52"/>
    </row>
    <row r="53" spans="1:6" ht="13.2" x14ac:dyDescent="0.25">
      <c r="A53"/>
      <c r="B53"/>
      <c r="C53" s="1"/>
      <c r="D53"/>
      <c r="E53"/>
      <c r="F53"/>
    </row>
    <row r="54" spans="1:6" ht="13.2" x14ac:dyDescent="0.25">
      <c r="A54"/>
      <c r="B54"/>
      <c r="C54" s="1"/>
      <c r="D54"/>
      <c r="E54"/>
      <c r="F54"/>
    </row>
    <row r="55" spans="1:6" ht="13.2" x14ac:dyDescent="0.25">
      <c r="A55"/>
      <c r="B55"/>
      <c r="C55" s="1"/>
      <c r="D55"/>
      <c r="E55"/>
      <c r="F55"/>
    </row>
    <row r="56" spans="1:6" ht="13.2" x14ac:dyDescent="0.25">
      <c r="A56"/>
      <c r="B56"/>
      <c r="C56" s="1"/>
      <c r="D56"/>
      <c r="E56"/>
      <c r="F56"/>
    </row>
    <row r="57" spans="1:6" ht="13.2" x14ac:dyDescent="0.25">
      <c r="A57"/>
      <c r="B57"/>
      <c r="C57" s="1"/>
      <c r="D57"/>
      <c r="E57"/>
      <c r="F57"/>
    </row>
    <row r="58" spans="1:6" ht="13.2" x14ac:dyDescent="0.25">
      <c r="A58"/>
      <c r="B58"/>
      <c r="C58" s="1"/>
      <c r="D58"/>
      <c r="E58"/>
      <c r="F58"/>
    </row>
    <row r="59" spans="1:6" ht="13.2" x14ac:dyDescent="0.25">
      <c r="A59"/>
      <c r="B59"/>
      <c r="C59" s="1"/>
      <c r="D59"/>
      <c r="E59"/>
      <c r="F59"/>
    </row>
    <row r="60" spans="1:6" ht="13.2" x14ac:dyDescent="0.25">
      <c r="A60"/>
      <c r="B60"/>
      <c r="C60" s="1"/>
      <c r="D60"/>
      <c r="E60"/>
      <c r="F60"/>
    </row>
    <row r="61" spans="1:6" ht="13.2" x14ac:dyDescent="0.25">
      <c r="A61"/>
      <c r="B61"/>
      <c r="C61" s="1"/>
      <c r="D61"/>
      <c r="E61"/>
      <c r="F61"/>
    </row>
    <row r="62" spans="1:6" ht="13.2" x14ac:dyDescent="0.25">
      <c r="A62"/>
      <c r="B62"/>
      <c r="C62" s="1"/>
      <c r="D62"/>
      <c r="E62"/>
      <c r="F62"/>
    </row>
    <row r="63" spans="1:6" ht="13.2" x14ac:dyDescent="0.25">
      <c r="A63"/>
      <c r="B63"/>
      <c r="C63" s="1"/>
      <c r="D63"/>
      <c r="E63"/>
      <c r="F63"/>
    </row>
    <row r="64" spans="1:6" ht="13.2" x14ac:dyDescent="0.25">
      <c r="A64"/>
      <c r="B64"/>
      <c r="C64" s="1"/>
      <c r="D64"/>
      <c r="E64"/>
      <c r="F64"/>
    </row>
    <row r="65" spans="1:6" ht="13.2" x14ac:dyDescent="0.25">
      <c r="A65"/>
      <c r="B65"/>
      <c r="C65" s="1"/>
      <c r="D65"/>
      <c r="E65"/>
      <c r="F65"/>
    </row>
    <row r="66" spans="1:6" ht="13.2" x14ac:dyDescent="0.25">
      <c r="A66"/>
      <c r="B66"/>
      <c r="C66" s="1"/>
      <c r="D66"/>
      <c r="E66"/>
      <c r="F66"/>
    </row>
    <row r="67" spans="1:6" ht="13.2" x14ac:dyDescent="0.25">
      <c r="A67"/>
      <c r="B67"/>
      <c r="C67" s="1"/>
      <c r="D67"/>
      <c r="E67"/>
      <c r="F67"/>
    </row>
    <row r="68" spans="1:6" ht="13.2" x14ac:dyDescent="0.25">
      <c r="A68"/>
      <c r="B68"/>
      <c r="C68" s="1"/>
      <c r="D68"/>
      <c r="E68"/>
      <c r="F68"/>
    </row>
    <row r="69" spans="1:6" ht="13.2" x14ac:dyDescent="0.25">
      <c r="A69"/>
      <c r="B69"/>
      <c r="C69" s="1"/>
      <c r="D69"/>
      <c r="E69"/>
      <c r="F69"/>
    </row>
    <row r="70" spans="1:6" ht="13.2" x14ac:dyDescent="0.25">
      <c r="A70"/>
      <c r="B70"/>
      <c r="C70" s="1"/>
      <c r="D70"/>
      <c r="E70"/>
      <c r="F70"/>
    </row>
    <row r="71" spans="1:6" ht="13.2" x14ac:dyDescent="0.25">
      <c r="A71"/>
      <c r="B71"/>
      <c r="C71" s="1"/>
      <c r="D71"/>
      <c r="E71"/>
      <c r="F71"/>
    </row>
    <row r="72" spans="1:6" ht="13.2" x14ac:dyDescent="0.25">
      <c r="A72"/>
      <c r="B72"/>
      <c r="C72" s="1"/>
      <c r="D72"/>
      <c r="E72"/>
      <c r="F72"/>
    </row>
    <row r="73" spans="1:6" ht="13.2" x14ac:dyDescent="0.25">
      <c r="A73"/>
      <c r="B73"/>
      <c r="C73" s="1"/>
      <c r="D73"/>
      <c r="E73"/>
      <c r="F73"/>
    </row>
    <row r="74" spans="1:6" ht="13.2" x14ac:dyDescent="0.25">
      <c r="A74"/>
      <c r="B74"/>
      <c r="C74" s="1"/>
      <c r="D74"/>
      <c r="E74"/>
      <c r="F74"/>
    </row>
    <row r="75" spans="1:6" ht="13.2" x14ac:dyDescent="0.25">
      <c r="A75"/>
      <c r="B75"/>
      <c r="C75" s="1"/>
      <c r="D75"/>
      <c r="E75"/>
      <c r="F75"/>
    </row>
    <row r="76" spans="1:6" ht="13.2" x14ac:dyDescent="0.25">
      <c r="A76"/>
      <c r="B76"/>
      <c r="C76" s="1"/>
      <c r="D76"/>
      <c r="E76"/>
      <c r="F76"/>
    </row>
    <row r="77" spans="1:6" ht="13.2" x14ac:dyDescent="0.25">
      <c r="A77"/>
      <c r="B77"/>
      <c r="C77" s="1"/>
      <c r="D77"/>
      <c r="E77"/>
      <c r="F77"/>
    </row>
    <row r="78" spans="1:6" ht="13.2" x14ac:dyDescent="0.25">
      <c r="A78"/>
      <c r="B78"/>
      <c r="C78" s="1"/>
      <c r="D78"/>
      <c r="E78"/>
      <c r="F78"/>
    </row>
    <row r="79" spans="1:6" ht="13.2" x14ac:dyDescent="0.25">
      <c r="A79"/>
      <c r="B79"/>
      <c r="C79" s="1"/>
      <c r="D79"/>
      <c r="E79"/>
      <c r="F79"/>
    </row>
    <row r="80" spans="1:6" ht="13.2" x14ac:dyDescent="0.25">
      <c r="A80"/>
      <c r="B80"/>
      <c r="C80" s="1"/>
      <c r="D80"/>
      <c r="E80"/>
      <c r="F80"/>
    </row>
    <row r="81" spans="1:6" ht="13.2" x14ac:dyDescent="0.25">
      <c r="A81"/>
      <c r="B81"/>
      <c r="C81" s="1"/>
      <c r="D81"/>
      <c r="E81"/>
      <c r="F81"/>
    </row>
    <row r="82" spans="1:6" ht="13.2" x14ac:dyDescent="0.25">
      <c r="A82"/>
      <c r="B82"/>
      <c r="C82" s="1"/>
      <c r="D82"/>
      <c r="E82"/>
      <c r="F82"/>
    </row>
    <row r="83" spans="1:6" ht="13.2" x14ac:dyDescent="0.25">
      <c r="A83"/>
      <c r="B83"/>
      <c r="C83" s="1"/>
      <c r="D83"/>
      <c r="E83"/>
      <c r="F83"/>
    </row>
    <row r="84" spans="1:6" ht="13.2" x14ac:dyDescent="0.25">
      <c r="A84"/>
      <c r="B84"/>
      <c r="C84" s="1"/>
      <c r="D84"/>
      <c r="E84"/>
      <c r="F84"/>
    </row>
    <row r="85" spans="1:6" ht="13.2" x14ac:dyDescent="0.25">
      <c r="A85"/>
      <c r="B85"/>
      <c r="C85" s="1"/>
      <c r="D85"/>
      <c r="E85"/>
      <c r="F85"/>
    </row>
    <row r="86" spans="1:6" ht="13.2" x14ac:dyDescent="0.25">
      <c r="A86"/>
      <c r="B86"/>
      <c r="C86" s="1"/>
      <c r="D86"/>
      <c r="E86"/>
      <c r="F86"/>
    </row>
    <row r="87" spans="1:6" ht="13.2" x14ac:dyDescent="0.25">
      <c r="A87"/>
      <c r="B87"/>
      <c r="C87" s="1"/>
      <c r="D87"/>
      <c r="E87"/>
      <c r="F87"/>
    </row>
    <row r="88" spans="1:6" ht="13.2" x14ac:dyDescent="0.25">
      <c r="A88"/>
      <c r="B88"/>
      <c r="C88" s="1"/>
      <c r="D88"/>
      <c r="E88"/>
      <c r="F88"/>
    </row>
    <row r="89" spans="1:6" ht="13.2" x14ac:dyDescent="0.25">
      <c r="A89"/>
      <c r="B89"/>
      <c r="C89" s="1"/>
      <c r="D89"/>
      <c r="E89"/>
      <c r="F89"/>
    </row>
    <row r="90" spans="1:6" ht="13.2" x14ac:dyDescent="0.25">
      <c r="A90"/>
      <c r="B90"/>
      <c r="C90" s="1"/>
      <c r="D90"/>
      <c r="E90"/>
      <c r="F90"/>
    </row>
    <row r="91" spans="1:6" ht="13.2" x14ac:dyDescent="0.25">
      <c r="A91"/>
      <c r="B91"/>
      <c r="C91" s="1"/>
      <c r="D91"/>
      <c r="E91"/>
      <c r="F91"/>
    </row>
    <row r="92" spans="1:6" ht="13.2" x14ac:dyDescent="0.25">
      <c r="A92"/>
      <c r="B92"/>
      <c r="C92" s="1"/>
      <c r="D92"/>
      <c r="E92"/>
      <c r="F92"/>
    </row>
    <row r="93" spans="1:6" ht="13.2" x14ac:dyDescent="0.25">
      <c r="A93"/>
      <c r="B93"/>
      <c r="C93" s="1"/>
      <c r="D93"/>
      <c r="E93"/>
      <c r="F93"/>
    </row>
    <row r="94" spans="1:6" ht="13.2" x14ac:dyDescent="0.25">
      <c r="A94"/>
      <c r="B94"/>
      <c r="C94" s="1"/>
      <c r="D94"/>
      <c r="E94"/>
      <c r="F94"/>
    </row>
    <row r="95" spans="1:6" ht="13.2" x14ac:dyDescent="0.25">
      <c r="A95"/>
      <c r="B95"/>
      <c r="C95" s="1"/>
      <c r="D95"/>
      <c r="E95"/>
      <c r="F95"/>
    </row>
    <row r="96" spans="1:6" ht="13.2" x14ac:dyDescent="0.25">
      <c r="A96"/>
      <c r="B96"/>
      <c r="C96" s="1"/>
      <c r="D96"/>
      <c r="E96"/>
      <c r="F96"/>
    </row>
    <row r="97" spans="1:6" ht="13.2" x14ac:dyDescent="0.25">
      <c r="A97"/>
      <c r="B97"/>
      <c r="C97" s="1"/>
      <c r="D97"/>
      <c r="E97"/>
      <c r="F97"/>
    </row>
    <row r="98" spans="1:6" ht="13.2" x14ac:dyDescent="0.25">
      <c r="A98"/>
      <c r="B98"/>
      <c r="C98" s="1"/>
      <c r="D98"/>
      <c r="E98"/>
      <c r="F98"/>
    </row>
    <row r="99" spans="1:6" ht="13.2" x14ac:dyDescent="0.25">
      <c r="A99"/>
      <c r="B99"/>
      <c r="C99" s="1"/>
      <c r="D99"/>
      <c r="E99"/>
      <c r="F99"/>
    </row>
  </sheetData>
  <pageMargins left="0.39370078740157483" right="0.23622047244094491" top="0.70866141732283472" bottom="0.51181102362204722" header="0.19685039370078741" footer="0.19685039370078741"/>
  <pageSetup paperSize="9" fitToHeight="0" orientation="portrait" horizontalDpi="4294967293" verticalDpi="0" r:id="rId2"/>
  <headerFooter>
    <oddHeader>&amp;C&amp;"Arial,Fet"&amp;14Resultaträkning&amp;RSida &amp;P/&amp;N</oddHeader>
    <oddFooter>&amp;Lvivekasfiffigamallar.se&amp;CFöreningen Föreningen
12345678-1234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73"/>
  <sheetViews>
    <sheetView zoomScaleNormal="106" workbookViewId="0"/>
  </sheetViews>
  <sheetFormatPr defaultColWidth="13.109375" defaultRowHeight="15" x14ac:dyDescent="0.25"/>
  <cols>
    <col min="1" max="1" width="1.88671875" style="118" customWidth="1"/>
    <col min="2" max="2" width="4" style="119" customWidth="1"/>
    <col min="3" max="3" width="5.88671875" style="125" customWidth="1"/>
    <col min="4" max="4" width="51.77734375" style="225" customWidth="1"/>
    <col min="5" max="5" width="4.33203125" style="121" customWidth="1"/>
    <col min="6" max="6" width="6.109375" style="118" customWidth="1"/>
    <col min="7" max="7" width="63.5546875" style="123" customWidth="1"/>
    <col min="8" max="8" width="2.44140625" style="118" customWidth="1"/>
    <col min="9" max="14" width="10.77734375" style="123" customWidth="1"/>
    <col min="15" max="256" width="13.109375" style="123"/>
    <col min="257" max="257" width="1.88671875" style="123" customWidth="1"/>
    <col min="258" max="258" width="4.21875" style="123" customWidth="1"/>
    <col min="259" max="259" width="5.88671875" style="123" customWidth="1"/>
    <col min="260" max="260" width="25.44140625" style="123" customWidth="1"/>
    <col min="261" max="261" width="5.109375" style="123" customWidth="1"/>
    <col min="262" max="262" width="6.109375" style="123" customWidth="1"/>
    <col min="263" max="263" width="33.6640625" style="123" customWidth="1"/>
    <col min="264" max="264" width="2.44140625" style="123" customWidth="1"/>
    <col min="265" max="270" width="10.77734375" style="123" customWidth="1"/>
    <col min="271" max="512" width="13.109375" style="123"/>
    <col min="513" max="513" width="1.88671875" style="123" customWidth="1"/>
    <col min="514" max="514" width="4.21875" style="123" customWidth="1"/>
    <col min="515" max="515" width="5.88671875" style="123" customWidth="1"/>
    <col min="516" max="516" width="25.44140625" style="123" customWidth="1"/>
    <col min="517" max="517" width="5.109375" style="123" customWidth="1"/>
    <col min="518" max="518" width="6.109375" style="123" customWidth="1"/>
    <col min="519" max="519" width="33.6640625" style="123" customWidth="1"/>
    <col min="520" max="520" width="2.44140625" style="123" customWidth="1"/>
    <col min="521" max="526" width="10.77734375" style="123" customWidth="1"/>
    <col min="527" max="768" width="13.109375" style="123"/>
    <col min="769" max="769" width="1.88671875" style="123" customWidth="1"/>
    <col min="770" max="770" width="4.21875" style="123" customWidth="1"/>
    <col min="771" max="771" width="5.88671875" style="123" customWidth="1"/>
    <col min="772" max="772" width="25.44140625" style="123" customWidth="1"/>
    <col min="773" max="773" width="5.109375" style="123" customWidth="1"/>
    <col min="774" max="774" width="6.109375" style="123" customWidth="1"/>
    <col min="775" max="775" width="33.6640625" style="123" customWidth="1"/>
    <col min="776" max="776" width="2.44140625" style="123" customWidth="1"/>
    <col min="777" max="782" width="10.77734375" style="123" customWidth="1"/>
    <col min="783" max="1024" width="13.109375" style="123"/>
    <col min="1025" max="1025" width="1.88671875" style="123" customWidth="1"/>
    <col min="1026" max="1026" width="4.21875" style="123" customWidth="1"/>
    <col min="1027" max="1027" width="5.88671875" style="123" customWidth="1"/>
    <col min="1028" max="1028" width="25.44140625" style="123" customWidth="1"/>
    <col min="1029" max="1029" width="5.109375" style="123" customWidth="1"/>
    <col min="1030" max="1030" width="6.109375" style="123" customWidth="1"/>
    <col min="1031" max="1031" width="33.6640625" style="123" customWidth="1"/>
    <col min="1032" max="1032" width="2.44140625" style="123" customWidth="1"/>
    <col min="1033" max="1038" width="10.77734375" style="123" customWidth="1"/>
    <col min="1039" max="1280" width="13.109375" style="123"/>
    <col min="1281" max="1281" width="1.88671875" style="123" customWidth="1"/>
    <col min="1282" max="1282" width="4.21875" style="123" customWidth="1"/>
    <col min="1283" max="1283" width="5.88671875" style="123" customWidth="1"/>
    <col min="1284" max="1284" width="25.44140625" style="123" customWidth="1"/>
    <col min="1285" max="1285" width="5.109375" style="123" customWidth="1"/>
    <col min="1286" max="1286" width="6.109375" style="123" customWidth="1"/>
    <col min="1287" max="1287" width="33.6640625" style="123" customWidth="1"/>
    <col min="1288" max="1288" width="2.44140625" style="123" customWidth="1"/>
    <col min="1289" max="1294" width="10.77734375" style="123" customWidth="1"/>
    <col min="1295" max="1536" width="13.109375" style="123"/>
    <col min="1537" max="1537" width="1.88671875" style="123" customWidth="1"/>
    <col min="1538" max="1538" width="4.21875" style="123" customWidth="1"/>
    <col min="1539" max="1539" width="5.88671875" style="123" customWidth="1"/>
    <col min="1540" max="1540" width="25.44140625" style="123" customWidth="1"/>
    <col min="1541" max="1541" width="5.109375" style="123" customWidth="1"/>
    <col min="1542" max="1542" width="6.109375" style="123" customWidth="1"/>
    <col min="1543" max="1543" width="33.6640625" style="123" customWidth="1"/>
    <col min="1544" max="1544" width="2.44140625" style="123" customWidth="1"/>
    <col min="1545" max="1550" width="10.77734375" style="123" customWidth="1"/>
    <col min="1551" max="1792" width="13.109375" style="123"/>
    <col min="1793" max="1793" width="1.88671875" style="123" customWidth="1"/>
    <col min="1794" max="1794" width="4.21875" style="123" customWidth="1"/>
    <col min="1795" max="1795" width="5.88671875" style="123" customWidth="1"/>
    <col min="1796" max="1796" width="25.44140625" style="123" customWidth="1"/>
    <col min="1797" max="1797" width="5.109375" style="123" customWidth="1"/>
    <col min="1798" max="1798" width="6.109375" style="123" customWidth="1"/>
    <col min="1799" max="1799" width="33.6640625" style="123" customWidth="1"/>
    <col min="1800" max="1800" width="2.44140625" style="123" customWidth="1"/>
    <col min="1801" max="1806" width="10.77734375" style="123" customWidth="1"/>
    <col min="1807" max="2048" width="13.109375" style="123"/>
    <col min="2049" max="2049" width="1.88671875" style="123" customWidth="1"/>
    <col min="2050" max="2050" width="4.21875" style="123" customWidth="1"/>
    <col min="2051" max="2051" width="5.88671875" style="123" customWidth="1"/>
    <col min="2052" max="2052" width="25.44140625" style="123" customWidth="1"/>
    <col min="2053" max="2053" width="5.109375" style="123" customWidth="1"/>
    <col min="2054" max="2054" width="6.109375" style="123" customWidth="1"/>
    <col min="2055" max="2055" width="33.6640625" style="123" customWidth="1"/>
    <col min="2056" max="2056" width="2.44140625" style="123" customWidth="1"/>
    <col min="2057" max="2062" width="10.77734375" style="123" customWidth="1"/>
    <col min="2063" max="2304" width="13.109375" style="123"/>
    <col min="2305" max="2305" width="1.88671875" style="123" customWidth="1"/>
    <col min="2306" max="2306" width="4.21875" style="123" customWidth="1"/>
    <col min="2307" max="2307" width="5.88671875" style="123" customWidth="1"/>
    <col min="2308" max="2308" width="25.44140625" style="123" customWidth="1"/>
    <col min="2309" max="2309" width="5.109375" style="123" customWidth="1"/>
    <col min="2310" max="2310" width="6.109375" style="123" customWidth="1"/>
    <col min="2311" max="2311" width="33.6640625" style="123" customWidth="1"/>
    <col min="2312" max="2312" width="2.44140625" style="123" customWidth="1"/>
    <col min="2313" max="2318" width="10.77734375" style="123" customWidth="1"/>
    <col min="2319" max="2560" width="13.109375" style="123"/>
    <col min="2561" max="2561" width="1.88671875" style="123" customWidth="1"/>
    <col min="2562" max="2562" width="4.21875" style="123" customWidth="1"/>
    <col min="2563" max="2563" width="5.88671875" style="123" customWidth="1"/>
    <col min="2564" max="2564" width="25.44140625" style="123" customWidth="1"/>
    <col min="2565" max="2565" width="5.109375" style="123" customWidth="1"/>
    <col min="2566" max="2566" width="6.109375" style="123" customWidth="1"/>
    <col min="2567" max="2567" width="33.6640625" style="123" customWidth="1"/>
    <col min="2568" max="2568" width="2.44140625" style="123" customWidth="1"/>
    <col min="2569" max="2574" width="10.77734375" style="123" customWidth="1"/>
    <col min="2575" max="2816" width="13.109375" style="123"/>
    <col min="2817" max="2817" width="1.88671875" style="123" customWidth="1"/>
    <col min="2818" max="2818" width="4.21875" style="123" customWidth="1"/>
    <col min="2819" max="2819" width="5.88671875" style="123" customWidth="1"/>
    <col min="2820" max="2820" width="25.44140625" style="123" customWidth="1"/>
    <col min="2821" max="2821" width="5.109375" style="123" customWidth="1"/>
    <col min="2822" max="2822" width="6.109375" style="123" customWidth="1"/>
    <col min="2823" max="2823" width="33.6640625" style="123" customWidth="1"/>
    <col min="2824" max="2824" width="2.44140625" style="123" customWidth="1"/>
    <col min="2825" max="2830" width="10.77734375" style="123" customWidth="1"/>
    <col min="2831" max="3072" width="13.109375" style="123"/>
    <col min="3073" max="3073" width="1.88671875" style="123" customWidth="1"/>
    <col min="3074" max="3074" width="4.21875" style="123" customWidth="1"/>
    <col min="3075" max="3075" width="5.88671875" style="123" customWidth="1"/>
    <col min="3076" max="3076" width="25.44140625" style="123" customWidth="1"/>
    <col min="3077" max="3077" width="5.109375" style="123" customWidth="1"/>
    <col min="3078" max="3078" width="6.109375" style="123" customWidth="1"/>
    <col min="3079" max="3079" width="33.6640625" style="123" customWidth="1"/>
    <col min="3080" max="3080" width="2.44140625" style="123" customWidth="1"/>
    <col min="3081" max="3086" width="10.77734375" style="123" customWidth="1"/>
    <col min="3087" max="3328" width="13.109375" style="123"/>
    <col min="3329" max="3329" width="1.88671875" style="123" customWidth="1"/>
    <col min="3330" max="3330" width="4.21875" style="123" customWidth="1"/>
    <col min="3331" max="3331" width="5.88671875" style="123" customWidth="1"/>
    <col min="3332" max="3332" width="25.44140625" style="123" customWidth="1"/>
    <col min="3333" max="3333" width="5.109375" style="123" customWidth="1"/>
    <col min="3334" max="3334" width="6.109375" style="123" customWidth="1"/>
    <col min="3335" max="3335" width="33.6640625" style="123" customWidth="1"/>
    <col min="3336" max="3336" width="2.44140625" style="123" customWidth="1"/>
    <col min="3337" max="3342" width="10.77734375" style="123" customWidth="1"/>
    <col min="3343" max="3584" width="13.109375" style="123"/>
    <col min="3585" max="3585" width="1.88671875" style="123" customWidth="1"/>
    <col min="3586" max="3586" width="4.21875" style="123" customWidth="1"/>
    <col min="3587" max="3587" width="5.88671875" style="123" customWidth="1"/>
    <col min="3588" max="3588" width="25.44140625" style="123" customWidth="1"/>
    <col min="3589" max="3589" width="5.109375" style="123" customWidth="1"/>
    <col min="3590" max="3590" width="6.109375" style="123" customWidth="1"/>
    <col min="3591" max="3591" width="33.6640625" style="123" customWidth="1"/>
    <col min="3592" max="3592" width="2.44140625" style="123" customWidth="1"/>
    <col min="3593" max="3598" width="10.77734375" style="123" customWidth="1"/>
    <col min="3599" max="3840" width="13.109375" style="123"/>
    <col min="3841" max="3841" width="1.88671875" style="123" customWidth="1"/>
    <col min="3842" max="3842" width="4.21875" style="123" customWidth="1"/>
    <col min="3843" max="3843" width="5.88671875" style="123" customWidth="1"/>
    <col min="3844" max="3844" width="25.44140625" style="123" customWidth="1"/>
    <col min="3845" max="3845" width="5.109375" style="123" customWidth="1"/>
    <col min="3846" max="3846" width="6.109375" style="123" customWidth="1"/>
    <col min="3847" max="3847" width="33.6640625" style="123" customWidth="1"/>
    <col min="3848" max="3848" width="2.44140625" style="123" customWidth="1"/>
    <col min="3849" max="3854" width="10.77734375" style="123" customWidth="1"/>
    <col min="3855" max="4096" width="13.109375" style="123"/>
    <col min="4097" max="4097" width="1.88671875" style="123" customWidth="1"/>
    <col min="4098" max="4098" width="4.21875" style="123" customWidth="1"/>
    <col min="4099" max="4099" width="5.88671875" style="123" customWidth="1"/>
    <col min="4100" max="4100" width="25.44140625" style="123" customWidth="1"/>
    <col min="4101" max="4101" width="5.109375" style="123" customWidth="1"/>
    <col min="4102" max="4102" width="6.109375" style="123" customWidth="1"/>
    <col min="4103" max="4103" width="33.6640625" style="123" customWidth="1"/>
    <col min="4104" max="4104" width="2.44140625" style="123" customWidth="1"/>
    <col min="4105" max="4110" width="10.77734375" style="123" customWidth="1"/>
    <col min="4111" max="4352" width="13.109375" style="123"/>
    <col min="4353" max="4353" width="1.88671875" style="123" customWidth="1"/>
    <col min="4354" max="4354" width="4.21875" style="123" customWidth="1"/>
    <col min="4355" max="4355" width="5.88671875" style="123" customWidth="1"/>
    <col min="4356" max="4356" width="25.44140625" style="123" customWidth="1"/>
    <col min="4357" max="4357" width="5.109375" style="123" customWidth="1"/>
    <col min="4358" max="4358" width="6.109375" style="123" customWidth="1"/>
    <col min="4359" max="4359" width="33.6640625" style="123" customWidth="1"/>
    <col min="4360" max="4360" width="2.44140625" style="123" customWidth="1"/>
    <col min="4361" max="4366" width="10.77734375" style="123" customWidth="1"/>
    <col min="4367" max="4608" width="13.109375" style="123"/>
    <col min="4609" max="4609" width="1.88671875" style="123" customWidth="1"/>
    <col min="4610" max="4610" width="4.21875" style="123" customWidth="1"/>
    <col min="4611" max="4611" width="5.88671875" style="123" customWidth="1"/>
    <col min="4612" max="4612" width="25.44140625" style="123" customWidth="1"/>
    <col min="4613" max="4613" width="5.109375" style="123" customWidth="1"/>
    <col min="4614" max="4614" width="6.109375" style="123" customWidth="1"/>
    <col min="4615" max="4615" width="33.6640625" style="123" customWidth="1"/>
    <col min="4616" max="4616" width="2.44140625" style="123" customWidth="1"/>
    <col min="4617" max="4622" width="10.77734375" style="123" customWidth="1"/>
    <col min="4623" max="4864" width="13.109375" style="123"/>
    <col min="4865" max="4865" width="1.88671875" style="123" customWidth="1"/>
    <col min="4866" max="4866" width="4.21875" style="123" customWidth="1"/>
    <col min="4867" max="4867" width="5.88671875" style="123" customWidth="1"/>
    <col min="4868" max="4868" width="25.44140625" style="123" customWidth="1"/>
    <col min="4869" max="4869" width="5.109375" style="123" customWidth="1"/>
    <col min="4870" max="4870" width="6.109375" style="123" customWidth="1"/>
    <col min="4871" max="4871" width="33.6640625" style="123" customWidth="1"/>
    <col min="4872" max="4872" width="2.44140625" style="123" customWidth="1"/>
    <col min="4873" max="4878" width="10.77734375" style="123" customWidth="1"/>
    <col min="4879" max="5120" width="13.109375" style="123"/>
    <col min="5121" max="5121" width="1.88671875" style="123" customWidth="1"/>
    <col min="5122" max="5122" width="4.21875" style="123" customWidth="1"/>
    <col min="5123" max="5123" width="5.88671875" style="123" customWidth="1"/>
    <col min="5124" max="5124" width="25.44140625" style="123" customWidth="1"/>
    <col min="5125" max="5125" width="5.109375" style="123" customWidth="1"/>
    <col min="5126" max="5126" width="6.109375" style="123" customWidth="1"/>
    <col min="5127" max="5127" width="33.6640625" style="123" customWidth="1"/>
    <col min="5128" max="5128" width="2.44140625" style="123" customWidth="1"/>
    <col min="5129" max="5134" width="10.77734375" style="123" customWidth="1"/>
    <col min="5135" max="5376" width="13.109375" style="123"/>
    <col min="5377" max="5377" width="1.88671875" style="123" customWidth="1"/>
    <col min="5378" max="5378" width="4.21875" style="123" customWidth="1"/>
    <col min="5379" max="5379" width="5.88671875" style="123" customWidth="1"/>
    <col min="5380" max="5380" width="25.44140625" style="123" customWidth="1"/>
    <col min="5381" max="5381" width="5.109375" style="123" customWidth="1"/>
    <col min="5382" max="5382" width="6.109375" style="123" customWidth="1"/>
    <col min="5383" max="5383" width="33.6640625" style="123" customWidth="1"/>
    <col min="5384" max="5384" width="2.44140625" style="123" customWidth="1"/>
    <col min="5385" max="5390" width="10.77734375" style="123" customWidth="1"/>
    <col min="5391" max="5632" width="13.109375" style="123"/>
    <col min="5633" max="5633" width="1.88671875" style="123" customWidth="1"/>
    <col min="5634" max="5634" width="4.21875" style="123" customWidth="1"/>
    <col min="5635" max="5635" width="5.88671875" style="123" customWidth="1"/>
    <col min="5636" max="5636" width="25.44140625" style="123" customWidth="1"/>
    <col min="5637" max="5637" width="5.109375" style="123" customWidth="1"/>
    <col min="5638" max="5638" width="6.109375" style="123" customWidth="1"/>
    <col min="5639" max="5639" width="33.6640625" style="123" customWidth="1"/>
    <col min="5640" max="5640" width="2.44140625" style="123" customWidth="1"/>
    <col min="5641" max="5646" width="10.77734375" style="123" customWidth="1"/>
    <col min="5647" max="5888" width="13.109375" style="123"/>
    <col min="5889" max="5889" width="1.88671875" style="123" customWidth="1"/>
    <col min="5890" max="5890" width="4.21875" style="123" customWidth="1"/>
    <col min="5891" max="5891" width="5.88671875" style="123" customWidth="1"/>
    <col min="5892" max="5892" width="25.44140625" style="123" customWidth="1"/>
    <col min="5893" max="5893" width="5.109375" style="123" customWidth="1"/>
    <col min="5894" max="5894" width="6.109375" style="123" customWidth="1"/>
    <col min="5895" max="5895" width="33.6640625" style="123" customWidth="1"/>
    <col min="5896" max="5896" width="2.44140625" style="123" customWidth="1"/>
    <col min="5897" max="5902" width="10.77734375" style="123" customWidth="1"/>
    <col min="5903" max="6144" width="13.109375" style="123"/>
    <col min="6145" max="6145" width="1.88671875" style="123" customWidth="1"/>
    <col min="6146" max="6146" width="4.21875" style="123" customWidth="1"/>
    <col min="6147" max="6147" width="5.88671875" style="123" customWidth="1"/>
    <col min="6148" max="6148" width="25.44140625" style="123" customWidth="1"/>
    <col min="6149" max="6149" width="5.109375" style="123" customWidth="1"/>
    <col min="6150" max="6150" width="6.109375" style="123" customWidth="1"/>
    <col min="6151" max="6151" width="33.6640625" style="123" customWidth="1"/>
    <col min="6152" max="6152" width="2.44140625" style="123" customWidth="1"/>
    <col min="6153" max="6158" width="10.77734375" style="123" customWidth="1"/>
    <col min="6159" max="6400" width="13.109375" style="123"/>
    <col min="6401" max="6401" width="1.88671875" style="123" customWidth="1"/>
    <col min="6402" max="6402" width="4.21875" style="123" customWidth="1"/>
    <col min="6403" max="6403" width="5.88671875" style="123" customWidth="1"/>
    <col min="6404" max="6404" width="25.44140625" style="123" customWidth="1"/>
    <col min="6405" max="6405" width="5.109375" style="123" customWidth="1"/>
    <col min="6406" max="6406" width="6.109375" style="123" customWidth="1"/>
    <col min="6407" max="6407" width="33.6640625" style="123" customWidth="1"/>
    <col min="6408" max="6408" width="2.44140625" style="123" customWidth="1"/>
    <col min="6409" max="6414" width="10.77734375" style="123" customWidth="1"/>
    <col min="6415" max="6656" width="13.109375" style="123"/>
    <col min="6657" max="6657" width="1.88671875" style="123" customWidth="1"/>
    <col min="6658" max="6658" width="4.21875" style="123" customWidth="1"/>
    <col min="6659" max="6659" width="5.88671875" style="123" customWidth="1"/>
    <col min="6660" max="6660" width="25.44140625" style="123" customWidth="1"/>
    <col min="6661" max="6661" width="5.109375" style="123" customWidth="1"/>
    <col min="6662" max="6662" width="6.109375" style="123" customWidth="1"/>
    <col min="6663" max="6663" width="33.6640625" style="123" customWidth="1"/>
    <col min="6664" max="6664" width="2.44140625" style="123" customWidth="1"/>
    <col min="6665" max="6670" width="10.77734375" style="123" customWidth="1"/>
    <col min="6671" max="6912" width="13.109375" style="123"/>
    <col min="6913" max="6913" width="1.88671875" style="123" customWidth="1"/>
    <col min="6914" max="6914" width="4.21875" style="123" customWidth="1"/>
    <col min="6915" max="6915" width="5.88671875" style="123" customWidth="1"/>
    <col min="6916" max="6916" width="25.44140625" style="123" customWidth="1"/>
    <col min="6917" max="6917" width="5.109375" style="123" customWidth="1"/>
    <col min="6918" max="6918" width="6.109375" style="123" customWidth="1"/>
    <col min="6919" max="6919" width="33.6640625" style="123" customWidth="1"/>
    <col min="6920" max="6920" width="2.44140625" style="123" customWidth="1"/>
    <col min="6921" max="6926" width="10.77734375" style="123" customWidth="1"/>
    <col min="6927" max="7168" width="13.109375" style="123"/>
    <col min="7169" max="7169" width="1.88671875" style="123" customWidth="1"/>
    <col min="7170" max="7170" width="4.21875" style="123" customWidth="1"/>
    <col min="7171" max="7171" width="5.88671875" style="123" customWidth="1"/>
    <col min="7172" max="7172" width="25.44140625" style="123" customWidth="1"/>
    <col min="7173" max="7173" width="5.109375" style="123" customWidth="1"/>
    <col min="7174" max="7174" width="6.109375" style="123" customWidth="1"/>
    <col min="7175" max="7175" width="33.6640625" style="123" customWidth="1"/>
    <col min="7176" max="7176" width="2.44140625" style="123" customWidth="1"/>
    <col min="7177" max="7182" width="10.77734375" style="123" customWidth="1"/>
    <col min="7183" max="7424" width="13.109375" style="123"/>
    <col min="7425" max="7425" width="1.88671875" style="123" customWidth="1"/>
    <col min="7426" max="7426" width="4.21875" style="123" customWidth="1"/>
    <col min="7427" max="7427" width="5.88671875" style="123" customWidth="1"/>
    <col min="7428" max="7428" width="25.44140625" style="123" customWidth="1"/>
    <col min="7429" max="7429" width="5.109375" style="123" customWidth="1"/>
    <col min="7430" max="7430" width="6.109375" style="123" customWidth="1"/>
    <col min="7431" max="7431" width="33.6640625" style="123" customWidth="1"/>
    <col min="7432" max="7432" width="2.44140625" style="123" customWidth="1"/>
    <col min="7433" max="7438" width="10.77734375" style="123" customWidth="1"/>
    <col min="7439" max="7680" width="13.109375" style="123"/>
    <col min="7681" max="7681" width="1.88671875" style="123" customWidth="1"/>
    <col min="7682" max="7682" width="4.21875" style="123" customWidth="1"/>
    <col min="7683" max="7683" width="5.88671875" style="123" customWidth="1"/>
    <col min="7684" max="7684" width="25.44140625" style="123" customWidth="1"/>
    <col min="7685" max="7685" width="5.109375" style="123" customWidth="1"/>
    <col min="7686" max="7686" width="6.109375" style="123" customWidth="1"/>
    <col min="7687" max="7687" width="33.6640625" style="123" customWidth="1"/>
    <col min="7688" max="7688" width="2.44140625" style="123" customWidth="1"/>
    <col min="7689" max="7694" width="10.77734375" style="123" customWidth="1"/>
    <col min="7695" max="7936" width="13.109375" style="123"/>
    <col min="7937" max="7937" width="1.88671875" style="123" customWidth="1"/>
    <col min="7938" max="7938" width="4.21875" style="123" customWidth="1"/>
    <col min="7939" max="7939" width="5.88671875" style="123" customWidth="1"/>
    <col min="7940" max="7940" width="25.44140625" style="123" customWidth="1"/>
    <col min="7941" max="7941" width="5.109375" style="123" customWidth="1"/>
    <col min="7942" max="7942" width="6.109375" style="123" customWidth="1"/>
    <col min="7943" max="7943" width="33.6640625" style="123" customWidth="1"/>
    <col min="7944" max="7944" width="2.44140625" style="123" customWidth="1"/>
    <col min="7945" max="7950" width="10.77734375" style="123" customWidth="1"/>
    <col min="7951" max="8192" width="13.109375" style="123"/>
    <col min="8193" max="8193" width="1.88671875" style="123" customWidth="1"/>
    <col min="8194" max="8194" width="4.21875" style="123" customWidth="1"/>
    <col min="8195" max="8195" width="5.88671875" style="123" customWidth="1"/>
    <col min="8196" max="8196" width="25.44140625" style="123" customWidth="1"/>
    <col min="8197" max="8197" width="5.109375" style="123" customWidth="1"/>
    <col min="8198" max="8198" width="6.109375" style="123" customWidth="1"/>
    <col min="8199" max="8199" width="33.6640625" style="123" customWidth="1"/>
    <col min="8200" max="8200" width="2.44140625" style="123" customWidth="1"/>
    <col min="8201" max="8206" width="10.77734375" style="123" customWidth="1"/>
    <col min="8207" max="8448" width="13.109375" style="123"/>
    <col min="8449" max="8449" width="1.88671875" style="123" customWidth="1"/>
    <col min="8450" max="8450" width="4.21875" style="123" customWidth="1"/>
    <col min="8451" max="8451" width="5.88671875" style="123" customWidth="1"/>
    <col min="8452" max="8452" width="25.44140625" style="123" customWidth="1"/>
    <col min="8453" max="8453" width="5.109375" style="123" customWidth="1"/>
    <col min="8454" max="8454" width="6.109375" style="123" customWidth="1"/>
    <col min="8455" max="8455" width="33.6640625" style="123" customWidth="1"/>
    <col min="8456" max="8456" width="2.44140625" style="123" customWidth="1"/>
    <col min="8457" max="8462" width="10.77734375" style="123" customWidth="1"/>
    <col min="8463" max="8704" width="13.109375" style="123"/>
    <col min="8705" max="8705" width="1.88671875" style="123" customWidth="1"/>
    <col min="8706" max="8706" width="4.21875" style="123" customWidth="1"/>
    <col min="8707" max="8707" width="5.88671875" style="123" customWidth="1"/>
    <col min="8708" max="8708" width="25.44140625" style="123" customWidth="1"/>
    <col min="8709" max="8709" width="5.109375" style="123" customWidth="1"/>
    <col min="8710" max="8710" width="6.109375" style="123" customWidth="1"/>
    <col min="8711" max="8711" width="33.6640625" style="123" customWidth="1"/>
    <col min="8712" max="8712" width="2.44140625" style="123" customWidth="1"/>
    <col min="8713" max="8718" width="10.77734375" style="123" customWidth="1"/>
    <col min="8719" max="8960" width="13.109375" style="123"/>
    <col min="8961" max="8961" width="1.88671875" style="123" customWidth="1"/>
    <col min="8962" max="8962" width="4.21875" style="123" customWidth="1"/>
    <col min="8963" max="8963" width="5.88671875" style="123" customWidth="1"/>
    <col min="8964" max="8964" width="25.44140625" style="123" customWidth="1"/>
    <col min="8965" max="8965" width="5.109375" style="123" customWidth="1"/>
    <col min="8966" max="8966" width="6.109375" style="123" customWidth="1"/>
    <col min="8967" max="8967" width="33.6640625" style="123" customWidth="1"/>
    <col min="8968" max="8968" width="2.44140625" style="123" customWidth="1"/>
    <col min="8969" max="8974" width="10.77734375" style="123" customWidth="1"/>
    <col min="8975" max="9216" width="13.109375" style="123"/>
    <col min="9217" max="9217" width="1.88671875" style="123" customWidth="1"/>
    <col min="9218" max="9218" width="4.21875" style="123" customWidth="1"/>
    <col min="9219" max="9219" width="5.88671875" style="123" customWidth="1"/>
    <col min="9220" max="9220" width="25.44140625" style="123" customWidth="1"/>
    <col min="9221" max="9221" width="5.109375" style="123" customWidth="1"/>
    <col min="9222" max="9222" width="6.109375" style="123" customWidth="1"/>
    <col min="9223" max="9223" width="33.6640625" style="123" customWidth="1"/>
    <col min="9224" max="9224" width="2.44140625" style="123" customWidth="1"/>
    <col min="9225" max="9230" width="10.77734375" style="123" customWidth="1"/>
    <col min="9231" max="9472" width="13.109375" style="123"/>
    <col min="9473" max="9473" width="1.88671875" style="123" customWidth="1"/>
    <col min="9474" max="9474" width="4.21875" style="123" customWidth="1"/>
    <col min="9475" max="9475" width="5.88671875" style="123" customWidth="1"/>
    <col min="9476" max="9476" width="25.44140625" style="123" customWidth="1"/>
    <col min="9477" max="9477" width="5.109375" style="123" customWidth="1"/>
    <col min="9478" max="9478" width="6.109375" style="123" customWidth="1"/>
    <col min="9479" max="9479" width="33.6640625" style="123" customWidth="1"/>
    <col min="9480" max="9480" width="2.44140625" style="123" customWidth="1"/>
    <col min="9481" max="9486" width="10.77734375" style="123" customWidth="1"/>
    <col min="9487" max="9728" width="13.109375" style="123"/>
    <col min="9729" max="9729" width="1.88671875" style="123" customWidth="1"/>
    <col min="9730" max="9730" width="4.21875" style="123" customWidth="1"/>
    <col min="9731" max="9731" width="5.88671875" style="123" customWidth="1"/>
    <col min="9732" max="9732" width="25.44140625" style="123" customWidth="1"/>
    <col min="9733" max="9733" width="5.109375" style="123" customWidth="1"/>
    <col min="9734" max="9734" width="6.109375" style="123" customWidth="1"/>
    <col min="9735" max="9735" width="33.6640625" style="123" customWidth="1"/>
    <col min="9736" max="9736" width="2.44140625" style="123" customWidth="1"/>
    <col min="9737" max="9742" width="10.77734375" style="123" customWidth="1"/>
    <col min="9743" max="9984" width="13.109375" style="123"/>
    <col min="9985" max="9985" width="1.88671875" style="123" customWidth="1"/>
    <col min="9986" max="9986" width="4.21875" style="123" customWidth="1"/>
    <col min="9987" max="9987" width="5.88671875" style="123" customWidth="1"/>
    <col min="9988" max="9988" width="25.44140625" style="123" customWidth="1"/>
    <col min="9989" max="9989" width="5.109375" style="123" customWidth="1"/>
    <col min="9990" max="9990" width="6.109375" style="123" customWidth="1"/>
    <col min="9991" max="9991" width="33.6640625" style="123" customWidth="1"/>
    <col min="9992" max="9992" width="2.44140625" style="123" customWidth="1"/>
    <col min="9993" max="9998" width="10.77734375" style="123" customWidth="1"/>
    <col min="9999" max="10240" width="13.109375" style="123"/>
    <col min="10241" max="10241" width="1.88671875" style="123" customWidth="1"/>
    <col min="10242" max="10242" width="4.21875" style="123" customWidth="1"/>
    <col min="10243" max="10243" width="5.88671875" style="123" customWidth="1"/>
    <col min="10244" max="10244" width="25.44140625" style="123" customWidth="1"/>
    <col min="10245" max="10245" width="5.109375" style="123" customWidth="1"/>
    <col min="10246" max="10246" width="6.109375" style="123" customWidth="1"/>
    <col min="10247" max="10247" width="33.6640625" style="123" customWidth="1"/>
    <col min="10248" max="10248" width="2.44140625" style="123" customWidth="1"/>
    <col min="10249" max="10254" width="10.77734375" style="123" customWidth="1"/>
    <col min="10255" max="10496" width="13.109375" style="123"/>
    <col min="10497" max="10497" width="1.88671875" style="123" customWidth="1"/>
    <col min="10498" max="10498" width="4.21875" style="123" customWidth="1"/>
    <col min="10499" max="10499" width="5.88671875" style="123" customWidth="1"/>
    <col min="10500" max="10500" width="25.44140625" style="123" customWidth="1"/>
    <col min="10501" max="10501" width="5.109375" style="123" customWidth="1"/>
    <col min="10502" max="10502" width="6.109375" style="123" customWidth="1"/>
    <col min="10503" max="10503" width="33.6640625" style="123" customWidth="1"/>
    <col min="10504" max="10504" width="2.44140625" style="123" customWidth="1"/>
    <col min="10505" max="10510" width="10.77734375" style="123" customWidth="1"/>
    <col min="10511" max="10752" width="13.109375" style="123"/>
    <col min="10753" max="10753" width="1.88671875" style="123" customWidth="1"/>
    <col min="10754" max="10754" width="4.21875" style="123" customWidth="1"/>
    <col min="10755" max="10755" width="5.88671875" style="123" customWidth="1"/>
    <col min="10756" max="10756" width="25.44140625" style="123" customWidth="1"/>
    <col min="10757" max="10757" width="5.109375" style="123" customWidth="1"/>
    <col min="10758" max="10758" width="6.109375" style="123" customWidth="1"/>
    <col min="10759" max="10759" width="33.6640625" style="123" customWidth="1"/>
    <col min="10760" max="10760" width="2.44140625" style="123" customWidth="1"/>
    <col min="10761" max="10766" width="10.77734375" style="123" customWidth="1"/>
    <col min="10767" max="11008" width="13.109375" style="123"/>
    <col min="11009" max="11009" width="1.88671875" style="123" customWidth="1"/>
    <col min="11010" max="11010" width="4.21875" style="123" customWidth="1"/>
    <col min="11011" max="11011" width="5.88671875" style="123" customWidth="1"/>
    <col min="11012" max="11012" width="25.44140625" style="123" customWidth="1"/>
    <col min="11013" max="11013" width="5.109375" style="123" customWidth="1"/>
    <col min="11014" max="11014" width="6.109375" style="123" customWidth="1"/>
    <col min="11015" max="11015" width="33.6640625" style="123" customWidth="1"/>
    <col min="11016" max="11016" width="2.44140625" style="123" customWidth="1"/>
    <col min="11017" max="11022" width="10.77734375" style="123" customWidth="1"/>
    <col min="11023" max="11264" width="13.109375" style="123"/>
    <col min="11265" max="11265" width="1.88671875" style="123" customWidth="1"/>
    <col min="11266" max="11266" width="4.21875" style="123" customWidth="1"/>
    <col min="11267" max="11267" width="5.88671875" style="123" customWidth="1"/>
    <col min="11268" max="11268" width="25.44140625" style="123" customWidth="1"/>
    <col min="11269" max="11269" width="5.109375" style="123" customWidth="1"/>
    <col min="11270" max="11270" width="6.109375" style="123" customWidth="1"/>
    <col min="11271" max="11271" width="33.6640625" style="123" customWidth="1"/>
    <col min="11272" max="11272" width="2.44140625" style="123" customWidth="1"/>
    <col min="11273" max="11278" width="10.77734375" style="123" customWidth="1"/>
    <col min="11279" max="11520" width="13.109375" style="123"/>
    <col min="11521" max="11521" width="1.88671875" style="123" customWidth="1"/>
    <col min="11522" max="11522" width="4.21875" style="123" customWidth="1"/>
    <col min="11523" max="11523" width="5.88671875" style="123" customWidth="1"/>
    <col min="11524" max="11524" width="25.44140625" style="123" customWidth="1"/>
    <col min="11525" max="11525" width="5.109375" style="123" customWidth="1"/>
    <col min="11526" max="11526" width="6.109375" style="123" customWidth="1"/>
    <col min="11527" max="11527" width="33.6640625" style="123" customWidth="1"/>
    <col min="11528" max="11528" width="2.44140625" style="123" customWidth="1"/>
    <col min="11529" max="11534" width="10.77734375" style="123" customWidth="1"/>
    <col min="11535" max="11776" width="13.109375" style="123"/>
    <col min="11777" max="11777" width="1.88671875" style="123" customWidth="1"/>
    <col min="11778" max="11778" width="4.21875" style="123" customWidth="1"/>
    <col min="11779" max="11779" width="5.88671875" style="123" customWidth="1"/>
    <col min="11780" max="11780" width="25.44140625" style="123" customWidth="1"/>
    <col min="11781" max="11781" width="5.109375" style="123" customWidth="1"/>
    <col min="11782" max="11782" width="6.109375" style="123" customWidth="1"/>
    <col min="11783" max="11783" width="33.6640625" style="123" customWidth="1"/>
    <col min="11784" max="11784" width="2.44140625" style="123" customWidth="1"/>
    <col min="11785" max="11790" width="10.77734375" style="123" customWidth="1"/>
    <col min="11791" max="12032" width="13.109375" style="123"/>
    <col min="12033" max="12033" width="1.88671875" style="123" customWidth="1"/>
    <col min="12034" max="12034" width="4.21875" style="123" customWidth="1"/>
    <col min="12035" max="12035" width="5.88671875" style="123" customWidth="1"/>
    <col min="12036" max="12036" width="25.44140625" style="123" customWidth="1"/>
    <col min="12037" max="12037" width="5.109375" style="123" customWidth="1"/>
    <col min="12038" max="12038" width="6.109375" style="123" customWidth="1"/>
    <col min="12039" max="12039" width="33.6640625" style="123" customWidth="1"/>
    <col min="12040" max="12040" width="2.44140625" style="123" customWidth="1"/>
    <col min="12041" max="12046" width="10.77734375" style="123" customWidth="1"/>
    <col min="12047" max="12288" width="13.109375" style="123"/>
    <col min="12289" max="12289" width="1.88671875" style="123" customWidth="1"/>
    <col min="12290" max="12290" width="4.21875" style="123" customWidth="1"/>
    <col min="12291" max="12291" width="5.88671875" style="123" customWidth="1"/>
    <col min="12292" max="12292" width="25.44140625" style="123" customWidth="1"/>
    <col min="12293" max="12293" width="5.109375" style="123" customWidth="1"/>
    <col min="12294" max="12294" width="6.109375" style="123" customWidth="1"/>
    <col min="12295" max="12295" width="33.6640625" style="123" customWidth="1"/>
    <col min="12296" max="12296" width="2.44140625" style="123" customWidth="1"/>
    <col min="12297" max="12302" width="10.77734375" style="123" customWidth="1"/>
    <col min="12303" max="12544" width="13.109375" style="123"/>
    <col min="12545" max="12545" width="1.88671875" style="123" customWidth="1"/>
    <col min="12546" max="12546" width="4.21875" style="123" customWidth="1"/>
    <col min="12547" max="12547" width="5.88671875" style="123" customWidth="1"/>
    <col min="12548" max="12548" width="25.44140625" style="123" customWidth="1"/>
    <col min="12549" max="12549" width="5.109375" style="123" customWidth="1"/>
    <col min="12550" max="12550" width="6.109375" style="123" customWidth="1"/>
    <col min="12551" max="12551" width="33.6640625" style="123" customWidth="1"/>
    <col min="12552" max="12552" width="2.44140625" style="123" customWidth="1"/>
    <col min="12553" max="12558" width="10.77734375" style="123" customWidth="1"/>
    <col min="12559" max="12800" width="13.109375" style="123"/>
    <col min="12801" max="12801" width="1.88671875" style="123" customWidth="1"/>
    <col min="12802" max="12802" width="4.21875" style="123" customWidth="1"/>
    <col min="12803" max="12803" width="5.88671875" style="123" customWidth="1"/>
    <col min="12804" max="12804" width="25.44140625" style="123" customWidth="1"/>
    <col min="12805" max="12805" width="5.109375" style="123" customWidth="1"/>
    <col min="12806" max="12806" width="6.109375" style="123" customWidth="1"/>
    <col min="12807" max="12807" width="33.6640625" style="123" customWidth="1"/>
    <col min="12808" max="12808" width="2.44140625" style="123" customWidth="1"/>
    <col min="12809" max="12814" width="10.77734375" style="123" customWidth="1"/>
    <col min="12815" max="13056" width="13.109375" style="123"/>
    <col min="13057" max="13057" width="1.88671875" style="123" customWidth="1"/>
    <col min="13058" max="13058" width="4.21875" style="123" customWidth="1"/>
    <col min="13059" max="13059" width="5.88671875" style="123" customWidth="1"/>
    <col min="13060" max="13060" width="25.44140625" style="123" customWidth="1"/>
    <col min="13061" max="13061" width="5.109375" style="123" customWidth="1"/>
    <col min="13062" max="13062" width="6.109375" style="123" customWidth="1"/>
    <col min="13063" max="13063" width="33.6640625" style="123" customWidth="1"/>
    <col min="13064" max="13064" width="2.44140625" style="123" customWidth="1"/>
    <col min="13065" max="13070" width="10.77734375" style="123" customWidth="1"/>
    <col min="13071" max="13312" width="13.109375" style="123"/>
    <col min="13313" max="13313" width="1.88671875" style="123" customWidth="1"/>
    <col min="13314" max="13314" width="4.21875" style="123" customWidth="1"/>
    <col min="13315" max="13315" width="5.88671875" style="123" customWidth="1"/>
    <col min="13316" max="13316" width="25.44140625" style="123" customWidth="1"/>
    <col min="13317" max="13317" width="5.109375" style="123" customWidth="1"/>
    <col min="13318" max="13318" width="6.109375" style="123" customWidth="1"/>
    <col min="13319" max="13319" width="33.6640625" style="123" customWidth="1"/>
    <col min="13320" max="13320" width="2.44140625" style="123" customWidth="1"/>
    <col min="13321" max="13326" width="10.77734375" style="123" customWidth="1"/>
    <col min="13327" max="13568" width="13.109375" style="123"/>
    <col min="13569" max="13569" width="1.88671875" style="123" customWidth="1"/>
    <col min="13570" max="13570" width="4.21875" style="123" customWidth="1"/>
    <col min="13571" max="13571" width="5.88671875" style="123" customWidth="1"/>
    <col min="13572" max="13572" width="25.44140625" style="123" customWidth="1"/>
    <col min="13573" max="13573" width="5.109375" style="123" customWidth="1"/>
    <col min="13574" max="13574" width="6.109375" style="123" customWidth="1"/>
    <col min="13575" max="13575" width="33.6640625" style="123" customWidth="1"/>
    <col min="13576" max="13576" width="2.44140625" style="123" customWidth="1"/>
    <col min="13577" max="13582" width="10.77734375" style="123" customWidth="1"/>
    <col min="13583" max="13824" width="13.109375" style="123"/>
    <col min="13825" max="13825" width="1.88671875" style="123" customWidth="1"/>
    <col min="13826" max="13826" width="4.21875" style="123" customWidth="1"/>
    <col min="13827" max="13827" width="5.88671875" style="123" customWidth="1"/>
    <col min="13828" max="13828" width="25.44140625" style="123" customWidth="1"/>
    <col min="13829" max="13829" width="5.109375" style="123" customWidth="1"/>
    <col min="13830" max="13830" width="6.109375" style="123" customWidth="1"/>
    <col min="13831" max="13831" width="33.6640625" style="123" customWidth="1"/>
    <col min="13832" max="13832" width="2.44140625" style="123" customWidth="1"/>
    <col min="13833" max="13838" width="10.77734375" style="123" customWidth="1"/>
    <col min="13839" max="14080" width="13.109375" style="123"/>
    <col min="14081" max="14081" width="1.88671875" style="123" customWidth="1"/>
    <col min="14082" max="14082" width="4.21875" style="123" customWidth="1"/>
    <col min="14083" max="14083" width="5.88671875" style="123" customWidth="1"/>
    <col min="14084" max="14084" width="25.44140625" style="123" customWidth="1"/>
    <col min="14085" max="14085" width="5.109375" style="123" customWidth="1"/>
    <col min="14086" max="14086" width="6.109375" style="123" customWidth="1"/>
    <col min="14087" max="14087" width="33.6640625" style="123" customWidth="1"/>
    <col min="14088" max="14088" width="2.44140625" style="123" customWidth="1"/>
    <col min="14089" max="14094" width="10.77734375" style="123" customWidth="1"/>
    <col min="14095" max="14336" width="13.109375" style="123"/>
    <col min="14337" max="14337" width="1.88671875" style="123" customWidth="1"/>
    <col min="14338" max="14338" width="4.21875" style="123" customWidth="1"/>
    <col min="14339" max="14339" width="5.88671875" style="123" customWidth="1"/>
    <col min="14340" max="14340" width="25.44140625" style="123" customWidth="1"/>
    <col min="14341" max="14341" width="5.109375" style="123" customWidth="1"/>
    <col min="14342" max="14342" width="6.109375" style="123" customWidth="1"/>
    <col min="14343" max="14343" width="33.6640625" style="123" customWidth="1"/>
    <col min="14344" max="14344" width="2.44140625" style="123" customWidth="1"/>
    <col min="14345" max="14350" width="10.77734375" style="123" customWidth="1"/>
    <col min="14351" max="14592" width="13.109375" style="123"/>
    <col min="14593" max="14593" width="1.88671875" style="123" customWidth="1"/>
    <col min="14594" max="14594" width="4.21875" style="123" customWidth="1"/>
    <col min="14595" max="14595" width="5.88671875" style="123" customWidth="1"/>
    <col min="14596" max="14596" width="25.44140625" style="123" customWidth="1"/>
    <col min="14597" max="14597" width="5.109375" style="123" customWidth="1"/>
    <col min="14598" max="14598" width="6.109375" style="123" customWidth="1"/>
    <col min="14599" max="14599" width="33.6640625" style="123" customWidth="1"/>
    <col min="14600" max="14600" width="2.44140625" style="123" customWidth="1"/>
    <col min="14601" max="14606" width="10.77734375" style="123" customWidth="1"/>
    <col min="14607" max="14848" width="13.109375" style="123"/>
    <col min="14849" max="14849" width="1.88671875" style="123" customWidth="1"/>
    <col min="14850" max="14850" width="4.21875" style="123" customWidth="1"/>
    <col min="14851" max="14851" width="5.88671875" style="123" customWidth="1"/>
    <col min="14852" max="14852" width="25.44140625" style="123" customWidth="1"/>
    <col min="14853" max="14853" width="5.109375" style="123" customWidth="1"/>
    <col min="14854" max="14854" width="6.109375" style="123" customWidth="1"/>
    <col min="14855" max="14855" width="33.6640625" style="123" customWidth="1"/>
    <col min="14856" max="14856" width="2.44140625" style="123" customWidth="1"/>
    <col min="14857" max="14862" width="10.77734375" style="123" customWidth="1"/>
    <col min="14863" max="15104" width="13.109375" style="123"/>
    <col min="15105" max="15105" width="1.88671875" style="123" customWidth="1"/>
    <col min="15106" max="15106" width="4.21875" style="123" customWidth="1"/>
    <col min="15107" max="15107" width="5.88671875" style="123" customWidth="1"/>
    <col min="15108" max="15108" width="25.44140625" style="123" customWidth="1"/>
    <col min="15109" max="15109" width="5.109375" style="123" customWidth="1"/>
    <col min="15110" max="15110" width="6.109375" style="123" customWidth="1"/>
    <col min="15111" max="15111" width="33.6640625" style="123" customWidth="1"/>
    <col min="15112" max="15112" width="2.44140625" style="123" customWidth="1"/>
    <col min="15113" max="15118" width="10.77734375" style="123" customWidth="1"/>
    <col min="15119" max="15360" width="13.109375" style="123"/>
    <col min="15361" max="15361" width="1.88671875" style="123" customWidth="1"/>
    <col min="15362" max="15362" width="4.21875" style="123" customWidth="1"/>
    <col min="15363" max="15363" width="5.88671875" style="123" customWidth="1"/>
    <col min="15364" max="15364" width="25.44140625" style="123" customWidth="1"/>
    <col min="15365" max="15365" width="5.109375" style="123" customWidth="1"/>
    <col min="15366" max="15366" width="6.109375" style="123" customWidth="1"/>
    <col min="15367" max="15367" width="33.6640625" style="123" customWidth="1"/>
    <col min="15368" max="15368" width="2.44140625" style="123" customWidth="1"/>
    <col min="15369" max="15374" width="10.77734375" style="123" customWidth="1"/>
    <col min="15375" max="15616" width="13.109375" style="123"/>
    <col min="15617" max="15617" width="1.88671875" style="123" customWidth="1"/>
    <col min="15618" max="15618" width="4.21875" style="123" customWidth="1"/>
    <col min="15619" max="15619" width="5.88671875" style="123" customWidth="1"/>
    <col min="15620" max="15620" width="25.44140625" style="123" customWidth="1"/>
    <col min="15621" max="15621" width="5.109375" style="123" customWidth="1"/>
    <col min="15622" max="15622" width="6.109375" style="123" customWidth="1"/>
    <col min="15623" max="15623" width="33.6640625" style="123" customWidth="1"/>
    <col min="15624" max="15624" width="2.44140625" style="123" customWidth="1"/>
    <col min="15625" max="15630" width="10.77734375" style="123" customWidth="1"/>
    <col min="15631" max="15872" width="13.109375" style="123"/>
    <col min="15873" max="15873" width="1.88671875" style="123" customWidth="1"/>
    <col min="15874" max="15874" width="4.21875" style="123" customWidth="1"/>
    <col min="15875" max="15875" width="5.88671875" style="123" customWidth="1"/>
    <col min="15876" max="15876" width="25.44140625" style="123" customWidth="1"/>
    <col min="15877" max="15877" width="5.109375" style="123" customWidth="1"/>
    <col min="15878" max="15878" width="6.109375" style="123" customWidth="1"/>
    <col min="15879" max="15879" width="33.6640625" style="123" customWidth="1"/>
    <col min="15880" max="15880" width="2.44140625" style="123" customWidth="1"/>
    <col min="15881" max="15886" width="10.77734375" style="123" customWidth="1"/>
    <col min="15887" max="16128" width="13.109375" style="123"/>
    <col min="16129" max="16129" width="1.88671875" style="123" customWidth="1"/>
    <col min="16130" max="16130" width="4.21875" style="123" customWidth="1"/>
    <col min="16131" max="16131" width="5.88671875" style="123" customWidth="1"/>
    <col min="16132" max="16132" width="25.44140625" style="123" customWidth="1"/>
    <col min="16133" max="16133" width="5.109375" style="123" customWidth="1"/>
    <col min="16134" max="16134" width="6.109375" style="123" customWidth="1"/>
    <col min="16135" max="16135" width="33.6640625" style="123" customWidth="1"/>
    <col min="16136" max="16136" width="2.44140625" style="123" customWidth="1"/>
    <col min="16137" max="16142" width="10.77734375" style="123" customWidth="1"/>
    <col min="16143" max="16384" width="13.109375" style="123"/>
  </cols>
  <sheetData>
    <row r="1" spans="2:8" ht="39.6" x14ac:dyDescent="0.25">
      <c r="C1" s="120"/>
      <c r="D1" s="121"/>
      <c r="E1" s="122"/>
      <c r="F1" s="118" t="s">
        <v>374</v>
      </c>
      <c r="G1" s="119" t="s">
        <v>375</v>
      </c>
    </row>
    <row r="2" spans="2:8" ht="26.4" x14ac:dyDescent="0.25">
      <c r="C2" s="120"/>
      <c r="D2" s="121"/>
      <c r="E2" s="122"/>
      <c r="F2" s="118" t="s">
        <v>376</v>
      </c>
      <c r="G2" s="124" t="s">
        <v>377</v>
      </c>
    </row>
    <row r="3" spans="2:8" ht="26.4" x14ac:dyDescent="0.25">
      <c r="D3" s="121"/>
      <c r="E3" s="122"/>
      <c r="F3" s="126" t="s">
        <v>378</v>
      </c>
      <c r="G3" s="127" t="s">
        <v>379</v>
      </c>
    </row>
    <row r="4" spans="2:8" ht="13.2" x14ac:dyDescent="0.25">
      <c r="C4" s="128"/>
      <c r="D4" s="129" t="s">
        <v>380</v>
      </c>
      <c r="E4" s="130"/>
      <c r="F4" s="131"/>
      <c r="G4" s="132" t="s">
        <v>381</v>
      </c>
      <c r="H4" s="133"/>
    </row>
    <row r="5" spans="2:8" ht="13.2" x14ac:dyDescent="0.25">
      <c r="B5" s="134"/>
      <c r="D5" s="121"/>
      <c r="E5" s="122"/>
    </row>
    <row r="6" spans="2:8" ht="13.2" x14ac:dyDescent="0.25">
      <c r="B6" s="134"/>
      <c r="C6" s="135">
        <v>1</v>
      </c>
      <c r="D6" s="136" t="s">
        <v>263</v>
      </c>
      <c r="E6" s="137"/>
      <c r="F6" s="131"/>
      <c r="G6" s="138"/>
      <c r="H6" s="139"/>
    </row>
    <row r="7" spans="2:8" ht="13.2" x14ac:dyDescent="0.25">
      <c r="B7" s="134"/>
      <c r="D7" s="121"/>
      <c r="E7" s="122"/>
    </row>
    <row r="8" spans="2:8" ht="13.2" x14ac:dyDescent="0.25">
      <c r="B8" s="134"/>
      <c r="C8" s="135">
        <v>10</v>
      </c>
      <c r="D8" s="140" t="s">
        <v>264</v>
      </c>
      <c r="E8" s="141"/>
      <c r="F8" s="131"/>
      <c r="G8" s="132"/>
      <c r="H8" s="133"/>
    </row>
    <row r="9" spans="2:8" ht="26.4" x14ac:dyDescent="0.25">
      <c r="B9" s="126" t="s">
        <v>378</v>
      </c>
      <c r="C9" s="142">
        <v>1010</v>
      </c>
      <c r="D9" s="142" t="s">
        <v>382</v>
      </c>
      <c r="E9" s="143" t="s">
        <v>378</v>
      </c>
      <c r="F9" s="144">
        <v>1011</v>
      </c>
      <c r="G9" s="144" t="s">
        <v>383</v>
      </c>
      <c r="H9" s="145"/>
    </row>
    <row r="10" spans="2:8" ht="26.4" x14ac:dyDescent="0.25">
      <c r="C10" s="142" t="s">
        <v>49</v>
      </c>
      <c r="D10" s="142" t="s">
        <v>49</v>
      </c>
      <c r="E10" s="143" t="s">
        <v>378</v>
      </c>
      <c r="F10" s="144">
        <v>1012</v>
      </c>
      <c r="G10" s="144" t="s">
        <v>384</v>
      </c>
      <c r="H10" s="145"/>
    </row>
    <row r="11" spans="2:8" ht="26.4" x14ac:dyDescent="0.25">
      <c r="C11" s="142" t="s">
        <v>49</v>
      </c>
      <c r="D11" s="142" t="s">
        <v>49</v>
      </c>
      <c r="E11" s="143" t="s">
        <v>378</v>
      </c>
      <c r="F11" s="144">
        <v>1018</v>
      </c>
      <c r="G11" s="144" t="s">
        <v>385</v>
      </c>
      <c r="H11" s="145"/>
    </row>
    <row r="12" spans="2:8" ht="26.4" x14ac:dyDescent="0.25">
      <c r="C12" s="142" t="s">
        <v>49</v>
      </c>
      <c r="D12" s="142" t="s">
        <v>49</v>
      </c>
      <c r="E12" s="146" t="s">
        <v>378</v>
      </c>
      <c r="F12" s="144">
        <v>1019</v>
      </c>
      <c r="G12" s="144" t="s">
        <v>386</v>
      </c>
      <c r="H12" s="145"/>
    </row>
    <row r="13" spans="2:8" ht="13.2" x14ac:dyDescent="0.25">
      <c r="C13" s="142">
        <v>1020</v>
      </c>
      <c r="D13" s="142" t="s">
        <v>387</v>
      </c>
      <c r="E13" s="147"/>
      <c r="F13" s="144">
        <v>1028</v>
      </c>
      <c r="G13" s="144" t="s">
        <v>388</v>
      </c>
      <c r="H13" s="145"/>
    </row>
    <row r="14" spans="2:8" ht="13.2" x14ac:dyDescent="0.25">
      <c r="C14" s="142" t="s">
        <v>49</v>
      </c>
      <c r="D14" s="142" t="s">
        <v>49</v>
      </c>
      <c r="E14" s="147"/>
      <c r="F14" s="144">
        <v>1029</v>
      </c>
      <c r="G14" s="144" t="s">
        <v>389</v>
      </c>
      <c r="H14" s="145"/>
    </row>
    <row r="15" spans="2:8" ht="13.2" x14ac:dyDescent="0.25">
      <c r="B15" s="118" t="s">
        <v>376</v>
      </c>
      <c r="C15" s="142">
        <v>1030</v>
      </c>
      <c r="D15" s="142" t="s">
        <v>390</v>
      </c>
      <c r="E15" s="147"/>
      <c r="F15" s="144">
        <v>1038</v>
      </c>
      <c r="G15" s="144" t="s">
        <v>391</v>
      </c>
      <c r="H15" s="145"/>
    </row>
    <row r="16" spans="2:8" ht="13.2" x14ac:dyDescent="0.25">
      <c r="C16" s="142" t="s">
        <v>49</v>
      </c>
      <c r="D16" s="142" t="s">
        <v>49</v>
      </c>
      <c r="E16" s="148" t="s">
        <v>376</v>
      </c>
      <c r="F16" s="144">
        <v>1039</v>
      </c>
      <c r="G16" s="144" t="s">
        <v>392</v>
      </c>
      <c r="H16" s="145"/>
    </row>
    <row r="17" spans="2:8" ht="13.2" x14ac:dyDescent="0.25">
      <c r="C17" s="142">
        <v>1040</v>
      </c>
      <c r="D17" s="142" t="s">
        <v>393</v>
      </c>
      <c r="E17" s="147"/>
      <c r="F17" s="144">
        <v>1048</v>
      </c>
      <c r="G17" s="144" t="s">
        <v>394</v>
      </c>
      <c r="H17" s="145"/>
    </row>
    <row r="18" spans="2:8" ht="13.2" x14ac:dyDescent="0.25">
      <c r="C18" s="142" t="s">
        <v>49</v>
      </c>
      <c r="D18" s="142" t="s">
        <v>49</v>
      </c>
      <c r="E18" s="147"/>
      <c r="F18" s="144">
        <v>1049</v>
      </c>
      <c r="G18" s="144" t="s">
        <v>395</v>
      </c>
      <c r="H18" s="145"/>
    </row>
    <row r="19" spans="2:8" ht="13.2" x14ac:dyDescent="0.25">
      <c r="C19" s="142">
        <v>1050</v>
      </c>
      <c r="D19" s="142" t="s">
        <v>396</v>
      </c>
      <c r="E19" s="147"/>
      <c r="F19" s="144">
        <v>1058</v>
      </c>
      <c r="G19" s="144" t="s">
        <v>397</v>
      </c>
      <c r="H19" s="145"/>
    </row>
    <row r="20" spans="2:8" ht="13.2" x14ac:dyDescent="0.25">
      <c r="C20" s="142" t="s">
        <v>49</v>
      </c>
      <c r="D20" s="142" t="s">
        <v>49</v>
      </c>
      <c r="E20" s="147"/>
      <c r="F20" s="144">
        <v>1059</v>
      </c>
      <c r="G20" s="144" t="s">
        <v>398</v>
      </c>
      <c r="H20" s="145"/>
    </row>
    <row r="21" spans="2:8" ht="13.2" x14ac:dyDescent="0.25">
      <c r="B21" s="118" t="s">
        <v>376</v>
      </c>
      <c r="C21" s="142">
        <v>1060</v>
      </c>
      <c r="D21" s="142" t="s">
        <v>399</v>
      </c>
      <c r="E21" s="147"/>
      <c r="F21" s="144">
        <v>1068</v>
      </c>
      <c r="G21" s="144" t="s">
        <v>400</v>
      </c>
      <c r="H21" s="145"/>
    </row>
    <row r="22" spans="2:8" ht="13.2" x14ac:dyDescent="0.25">
      <c r="C22" s="142" t="s">
        <v>49</v>
      </c>
      <c r="D22" s="142" t="s">
        <v>49</v>
      </c>
      <c r="E22" s="148" t="s">
        <v>376</v>
      </c>
      <c r="F22" s="144">
        <v>1069</v>
      </c>
      <c r="G22" s="144" t="s">
        <v>401</v>
      </c>
      <c r="H22" s="145"/>
    </row>
    <row r="23" spans="2:8" ht="13.2" x14ac:dyDescent="0.25">
      <c r="C23" s="142">
        <v>1070</v>
      </c>
      <c r="D23" s="142" t="s">
        <v>402</v>
      </c>
      <c r="E23" s="147"/>
      <c r="F23" s="144">
        <v>1078</v>
      </c>
      <c r="G23" s="144" t="s">
        <v>403</v>
      </c>
      <c r="H23" s="145"/>
    </row>
    <row r="24" spans="2:8" ht="13.2" x14ac:dyDescent="0.25">
      <c r="C24" s="142" t="s">
        <v>49</v>
      </c>
      <c r="D24" s="142" t="s">
        <v>49</v>
      </c>
      <c r="E24" s="147"/>
      <c r="F24" s="144">
        <v>1079</v>
      </c>
      <c r="G24" s="144" t="s">
        <v>404</v>
      </c>
      <c r="H24" s="145"/>
    </row>
    <row r="25" spans="2:8" ht="26.4" x14ac:dyDescent="0.25">
      <c r="C25" s="142">
        <v>1080</v>
      </c>
      <c r="D25" s="142" t="s">
        <v>405</v>
      </c>
      <c r="E25" s="147"/>
      <c r="F25" s="144">
        <v>1081</v>
      </c>
      <c r="G25" s="144" t="s">
        <v>406</v>
      </c>
      <c r="H25" s="145"/>
    </row>
    <row r="26" spans="2:8" ht="13.2" x14ac:dyDescent="0.25">
      <c r="C26" s="142" t="s">
        <v>49</v>
      </c>
      <c r="D26" s="142" t="s">
        <v>49</v>
      </c>
      <c r="E26" s="147"/>
      <c r="F26" s="144">
        <v>1088</v>
      </c>
      <c r="G26" s="144" t="s">
        <v>407</v>
      </c>
      <c r="H26" s="145"/>
    </row>
    <row r="27" spans="2:8" ht="13.2" x14ac:dyDescent="0.25">
      <c r="D27" s="121"/>
      <c r="E27" s="122"/>
      <c r="H27" s="145"/>
    </row>
    <row r="28" spans="2:8" ht="13.2" x14ac:dyDescent="0.25">
      <c r="C28" s="135">
        <v>11</v>
      </c>
      <c r="D28" s="140" t="s">
        <v>265</v>
      </c>
      <c r="E28" s="141"/>
      <c r="F28" s="131"/>
      <c r="G28" s="132"/>
      <c r="H28" s="133"/>
    </row>
    <row r="29" spans="2:8" ht="13.2" x14ac:dyDescent="0.25">
      <c r="B29" s="118" t="s">
        <v>376</v>
      </c>
      <c r="C29" s="142">
        <v>1110</v>
      </c>
      <c r="D29" s="142" t="s">
        <v>408</v>
      </c>
      <c r="E29" s="147"/>
      <c r="F29" s="144">
        <v>1111</v>
      </c>
      <c r="G29" s="144" t="s">
        <v>409</v>
      </c>
      <c r="H29" s="145"/>
    </row>
    <row r="30" spans="2:8" ht="13.2" x14ac:dyDescent="0.25">
      <c r="C30" s="142" t="s">
        <v>49</v>
      </c>
      <c r="D30" s="142" t="s">
        <v>49</v>
      </c>
      <c r="E30" s="147"/>
      <c r="F30" s="144">
        <v>1112</v>
      </c>
      <c r="G30" s="144" t="s">
        <v>410</v>
      </c>
      <c r="H30" s="145"/>
    </row>
    <row r="31" spans="2:8" ht="13.2" x14ac:dyDescent="0.25">
      <c r="C31" s="142" t="s">
        <v>49</v>
      </c>
      <c r="D31" s="142" t="s">
        <v>49</v>
      </c>
      <c r="E31" s="147"/>
      <c r="F31" s="144">
        <v>1118</v>
      </c>
      <c r="G31" s="144" t="s">
        <v>411</v>
      </c>
      <c r="H31" s="145"/>
    </row>
    <row r="32" spans="2:8" ht="13.2" x14ac:dyDescent="0.25">
      <c r="C32" s="142" t="s">
        <v>49</v>
      </c>
      <c r="D32" s="142" t="s">
        <v>49</v>
      </c>
      <c r="E32" s="148" t="s">
        <v>376</v>
      </c>
      <c r="F32" s="144">
        <v>1119</v>
      </c>
      <c r="G32" s="144" t="s">
        <v>412</v>
      </c>
      <c r="H32" s="145"/>
    </row>
    <row r="33" spans="2:8" ht="13.2" x14ac:dyDescent="0.25">
      <c r="C33" s="142">
        <v>1120</v>
      </c>
      <c r="D33" s="142" t="s">
        <v>413</v>
      </c>
      <c r="E33" s="147"/>
      <c r="F33" s="144">
        <v>1129</v>
      </c>
      <c r="G33" s="144" t="s">
        <v>414</v>
      </c>
      <c r="H33" s="145"/>
    </row>
    <row r="34" spans="2:8" ht="13.2" x14ac:dyDescent="0.25">
      <c r="B34" s="118" t="s">
        <v>376</v>
      </c>
      <c r="C34" s="142">
        <v>1130</v>
      </c>
      <c r="D34" s="142" t="s">
        <v>415</v>
      </c>
      <c r="E34" s="147"/>
      <c r="F34" s="144" t="s">
        <v>49</v>
      </c>
      <c r="G34" s="144" t="s">
        <v>49</v>
      </c>
      <c r="H34" s="145"/>
    </row>
    <row r="35" spans="2:8" ht="13.2" x14ac:dyDescent="0.25">
      <c r="C35" s="142">
        <v>1140</v>
      </c>
      <c r="D35" s="142" t="s">
        <v>416</v>
      </c>
      <c r="E35" s="147"/>
      <c r="F35" s="144" t="s">
        <v>49</v>
      </c>
      <c r="G35" s="144" t="s">
        <v>49</v>
      </c>
      <c r="H35" s="145"/>
    </row>
    <row r="36" spans="2:8" ht="13.2" x14ac:dyDescent="0.25">
      <c r="B36" s="118" t="s">
        <v>376</v>
      </c>
      <c r="C36" s="142">
        <v>1150</v>
      </c>
      <c r="D36" s="142" t="s">
        <v>417</v>
      </c>
      <c r="E36" s="147"/>
      <c r="F36" s="144">
        <v>1158</v>
      </c>
      <c r="G36" s="144" t="s">
        <v>418</v>
      </c>
      <c r="H36" s="145"/>
    </row>
    <row r="37" spans="2:8" ht="13.2" x14ac:dyDescent="0.25">
      <c r="C37" s="142" t="s">
        <v>49</v>
      </c>
      <c r="D37" s="149" t="s">
        <v>49</v>
      </c>
      <c r="E37" s="148" t="s">
        <v>376</v>
      </c>
      <c r="F37" s="144">
        <v>1159</v>
      </c>
      <c r="G37" s="144" t="s">
        <v>419</v>
      </c>
      <c r="H37" s="145"/>
    </row>
    <row r="38" spans="2:8" ht="26.4" x14ac:dyDescent="0.25">
      <c r="C38" s="142">
        <v>1180</v>
      </c>
      <c r="D38" s="142" t="s">
        <v>420</v>
      </c>
      <c r="E38" s="147"/>
      <c r="F38" s="144">
        <v>1181</v>
      </c>
      <c r="G38" s="144" t="s">
        <v>421</v>
      </c>
      <c r="H38" s="145"/>
    </row>
    <row r="39" spans="2:8" ht="13.2" x14ac:dyDescent="0.25">
      <c r="C39" s="142" t="s">
        <v>49</v>
      </c>
      <c r="D39" s="142" t="s">
        <v>49</v>
      </c>
      <c r="E39" s="147"/>
      <c r="F39" s="144">
        <v>1188</v>
      </c>
      <c r="G39" s="144" t="s">
        <v>422</v>
      </c>
      <c r="H39" s="145"/>
    </row>
    <row r="40" spans="2:8" ht="13.2" x14ac:dyDescent="0.25">
      <c r="D40" s="121"/>
      <c r="E40" s="122"/>
    </row>
    <row r="41" spans="2:8" ht="13.2" x14ac:dyDescent="0.25">
      <c r="C41" s="135">
        <v>12</v>
      </c>
      <c r="D41" s="140" t="s">
        <v>266</v>
      </c>
      <c r="E41" s="141"/>
      <c r="F41" s="131"/>
      <c r="G41" s="132"/>
      <c r="H41" s="133"/>
    </row>
    <row r="42" spans="2:8" ht="13.2" x14ac:dyDescent="0.25">
      <c r="B42" s="118" t="s">
        <v>376</v>
      </c>
      <c r="C42" s="142">
        <v>1210</v>
      </c>
      <c r="D42" s="142" t="s">
        <v>423</v>
      </c>
      <c r="E42" s="147"/>
      <c r="F42" s="144">
        <v>1211</v>
      </c>
      <c r="G42" s="144" t="s">
        <v>424</v>
      </c>
      <c r="H42" s="145"/>
    </row>
    <row r="43" spans="2:8" ht="13.2" x14ac:dyDescent="0.25">
      <c r="C43" s="142" t="s">
        <v>49</v>
      </c>
      <c r="D43" s="142" t="s">
        <v>49</v>
      </c>
      <c r="E43" s="147"/>
      <c r="F43" s="144">
        <v>1213</v>
      </c>
      <c r="G43" s="144" t="s">
        <v>425</v>
      </c>
      <c r="H43" s="145"/>
    </row>
    <row r="44" spans="2:8" ht="26.4" x14ac:dyDescent="0.25">
      <c r="C44" s="142" t="s">
        <v>49</v>
      </c>
      <c r="D44" s="142" t="s">
        <v>49</v>
      </c>
      <c r="E44" s="147"/>
      <c r="F44" s="144">
        <v>1218</v>
      </c>
      <c r="G44" s="144" t="s">
        <v>426</v>
      </c>
      <c r="H44" s="145"/>
    </row>
    <row r="45" spans="2:8" ht="13.2" x14ac:dyDescent="0.25">
      <c r="C45" s="142" t="s">
        <v>49</v>
      </c>
      <c r="D45" s="142" t="s">
        <v>49</v>
      </c>
      <c r="E45" s="148" t="s">
        <v>376</v>
      </c>
      <c r="F45" s="144">
        <v>1219</v>
      </c>
      <c r="G45" s="144" t="s">
        <v>427</v>
      </c>
      <c r="H45" s="145"/>
    </row>
    <row r="46" spans="2:8" ht="13.2" x14ac:dyDescent="0.25">
      <c r="B46" s="118" t="s">
        <v>376</v>
      </c>
      <c r="C46" s="142">
        <v>1220</v>
      </c>
      <c r="D46" s="142" t="s">
        <v>428</v>
      </c>
      <c r="E46" s="147"/>
      <c r="F46" s="144">
        <v>1221</v>
      </c>
      <c r="G46" s="144" t="s">
        <v>429</v>
      </c>
      <c r="H46" s="145"/>
    </row>
    <row r="47" spans="2:8" ht="13.2" x14ac:dyDescent="0.25">
      <c r="C47" s="142" t="s">
        <v>49</v>
      </c>
      <c r="D47" s="142" t="s">
        <v>49</v>
      </c>
      <c r="E47" s="147"/>
      <c r="F47" s="144">
        <v>1222</v>
      </c>
      <c r="G47" s="144" t="s">
        <v>430</v>
      </c>
      <c r="H47" s="145"/>
    </row>
    <row r="48" spans="2:8" ht="13.2" x14ac:dyDescent="0.25">
      <c r="C48" s="142" t="s">
        <v>49</v>
      </c>
      <c r="D48" s="142" t="s">
        <v>49</v>
      </c>
      <c r="E48" s="147"/>
      <c r="F48" s="144">
        <v>1223</v>
      </c>
      <c r="G48" s="144" t="s">
        <v>431</v>
      </c>
      <c r="H48" s="145"/>
    </row>
    <row r="49" spans="2:8" ht="13.2" x14ac:dyDescent="0.25">
      <c r="C49" s="142" t="s">
        <v>49</v>
      </c>
      <c r="D49" s="142" t="s">
        <v>49</v>
      </c>
      <c r="E49" s="147"/>
      <c r="F49" s="144">
        <v>1225</v>
      </c>
      <c r="G49" s="144" t="s">
        <v>432</v>
      </c>
      <c r="H49" s="145"/>
    </row>
    <row r="50" spans="2:8" ht="13.2" x14ac:dyDescent="0.25">
      <c r="C50" s="149" t="s">
        <v>49</v>
      </c>
      <c r="D50" s="149" t="s">
        <v>49</v>
      </c>
      <c r="E50" s="150"/>
      <c r="F50" s="151">
        <v>1228</v>
      </c>
      <c r="G50" s="151" t="s">
        <v>433</v>
      </c>
      <c r="H50" s="145"/>
    </row>
    <row r="51" spans="2:8" ht="13.2" x14ac:dyDescent="0.25">
      <c r="C51" s="142" t="s">
        <v>49</v>
      </c>
      <c r="D51" s="142" t="s">
        <v>49</v>
      </c>
      <c r="E51" s="152" t="s">
        <v>376</v>
      </c>
      <c r="F51" s="144">
        <v>1229</v>
      </c>
      <c r="G51" s="144" t="s">
        <v>434</v>
      </c>
      <c r="H51" s="145"/>
    </row>
    <row r="52" spans="2:8" ht="13.2" x14ac:dyDescent="0.25">
      <c r="C52" s="142">
        <v>1230</v>
      </c>
      <c r="D52" s="142" t="s">
        <v>435</v>
      </c>
      <c r="E52" s="147"/>
      <c r="F52" s="144">
        <v>1231</v>
      </c>
      <c r="G52" s="144" t="s">
        <v>436</v>
      </c>
      <c r="H52" s="145"/>
    </row>
    <row r="53" spans="2:8" ht="13.2" x14ac:dyDescent="0.25">
      <c r="C53" s="142" t="s">
        <v>49</v>
      </c>
      <c r="D53" s="142" t="s">
        <v>49</v>
      </c>
      <c r="E53" s="147"/>
      <c r="F53" s="144">
        <v>1232</v>
      </c>
      <c r="G53" s="144" t="s">
        <v>437</v>
      </c>
      <c r="H53" s="145"/>
    </row>
    <row r="54" spans="2:8" ht="13.2" x14ac:dyDescent="0.25">
      <c r="C54" s="142" t="s">
        <v>49</v>
      </c>
      <c r="D54" s="142" t="s">
        <v>49</v>
      </c>
      <c r="E54" s="147"/>
      <c r="F54" s="144">
        <v>1238</v>
      </c>
      <c r="G54" s="144" t="s">
        <v>438</v>
      </c>
      <c r="H54" s="145"/>
    </row>
    <row r="55" spans="2:8" ht="13.2" x14ac:dyDescent="0.25">
      <c r="C55" s="142" t="s">
        <v>49</v>
      </c>
      <c r="D55" s="142" t="s">
        <v>49</v>
      </c>
      <c r="E55" s="147"/>
      <c r="F55" s="144">
        <v>1239</v>
      </c>
      <c r="G55" s="144" t="s">
        <v>439</v>
      </c>
      <c r="H55" s="145"/>
    </row>
    <row r="56" spans="2:8" ht="13.2" x14ac:dyDescent="0.25">
      <c r="B56" s="118" t="s">
        <v>376</v>
      </c>
      <c r="C56" s="142">
        <v>1240</v>
      </c>
      <c r="D56" s="142" t="s">
        <v>440</v>
      </c>
      <c r="E56" s="147"/>
      <c r="F56" s="144">
        <v>1241</v>
      </c>
      <c r="G56" s="144" t="s">
        <v>441</v>
      </c>
      <c r="H56" s="145"/>
    </row>
    <row r="57" spans="2:8" ht="13.2" x14ac:dyDescent="0.25">
      <c r="C57" s="142" t="s">
        <v>49</v>
      </c>
      <c r="D57" s="142" t="s">
        <v>49</v>
      </c>
      <c r="E57" s="147"/>
      <c r="F57" s="144">
        <v>1242</v>
      </c>
      <c r="G57" s="144" t="s">
        <v>442</v>
      </c>
      <c r="H57" s="145"/>
    </row>
    <row r="58" spans="2:8" ht="13.2" x14ac:dyDescent="0.25">
      <c r="C58" s="142" t="s">
        <v>49</v>
      </c>
      <c r="D58" s="142" t="s">
        <v>49</v>
      </c>
      <c r="E58" s="147"/>
      <c r="F58" s="144">
        <v>1243</v>
      </c>
      <c r="G58" s="144" t="s">
        <v>443</v>
      </c>
      <c r="H58" s="145"/>
    </row>
    <row r="59" spans="2:8" ht="13.2" x14ac:dyDescent="0.25">
      <c r="C59" s="142" t="s">
        <v>49</v>
      </c>
      <c r="D59" s="142" t="s">
        <v>49</v>
      </c>
      <c r="E59" s="147"/>
      <c r="F59" s="144">
        <v>1244</v>
      </c>
      <c r="G59" s="144" t="s">
        <v>444</v>
      </c>
      <c r="H59" s="145"/>
    </row>
    <row r="60" spans="2:8" ht="13.2" x14ac:dyDescent="0.25">
      <c r="C60" s="142" t="s">
        <v>49</v>
      </c>
      <c r="D60" s="142" t="s">
        <v>49</v>
      </c>
      <c r="E60" s="147"/>
      <c r="F60" s="144">
        <v>1245</v>
      </c>
      <c r="G60" s="144" t="s">
        <v>445</v>
      </c>
      <c r="H60" s="145"/>
    </row>
    <row r="61" spans="2:8" ht="13.2" x14ac:dyDescent="0.25">
      <c r="C61" s="142" t="s">
        <v>49</v>
      </c>
      <c r="D61" s="142" t="s">
        <v>49</v>
      </c>
      <c r="E61" s="147"/>
      <c r="F61" s="144">
        <v>1246</v>
      </c>
      <c r="G61" s="144" t="s">
        <v>446</v>
      </c>
      <c r="H61" s="145"/>
    </row>
    <row r="62" spans="2:8" ht="13.2" x14ac:dyDescent="0.25">
      <c r="C62" s="142" t="s">
        <v>49</v>
      </c>
      <c r="D62" s="142" t="s">
        <v>49</v>
      </c>
      <c r="E62" s="147"/>
      <c r="F62" s="144">
        <v>1247</v>
      </c>
      <c r="G62" s="144" t="s">
        <v>447</v>
      </c>
      <c r="H62" s="145"/>
    </row>
    <row r="63" spans="2:8" ht="13.2" x14ac:dyDescent="0.25">
      <c r="C63" s="142" t="s">
        <v>49</v>
      </c>
      <c r="D63" s="142" t="s">
        <v>49</v>
      </c>
      <c r="E63" s="147"/>
      <c r="F63" s="144">
        <v>1248</v>
      </c>
      <c r="G63" s="144" t="s">
        <v>448</v>
      </c>
      <c r="H63" s="145"/>
    </row>
    <row r="64" spans="2:8" ht="13.2" x14ac:dyDescent="0.25">
      <c r="C64" s="142" t="s">
        <v>49</v>
      </c>
      <c r="D64" s="142" t="s">
        <v>49</v>
      </c>
      <c r="E64" s="148" t="s">
        <v>376</v>
      </c>
      <c r="F64" s="144">
        <v>1249</v>
      </c>
      <c r="G64" s="144" t="s">
        <v>449</v>
      </c>
      <c r="H64" s="145"/>
    </row>
    <row r="65" spans="2:8" ht="13.2" x14ac:dyDescent="0.25">
      <c r="B65" s="118" t="s">
        <v>376</v>
      </c>
      <c r="C65" s="142">
        <v>1250</v>
      </c>
      <c r="D65" s="142" t="s">
        <v>450</v>
      </c>
      <c r="E65" s="147"/>
      <c r="F65" s="144">
        <v>1251</v>
      </c>
      <c r="G65" s="144" t="s">
        <v>451</v>
      </c>
      <c r="H65" s="145"/>
    </row>
    <row r="66" spans="2:8" ht="13.2" x14ac:dyDescent="0.25">
      <c r="C66" s="142" t="s">
        <v>49</v>
      </c>
      <c r="D66" s="142" t="s">
        <v>49</v>
      </c>
      <c r="E66" s="147"/>
      <c r="F66" s="144">
        <v>1257</v>
      </c>
      <c r="G66" s="144" t="s">
        <v>452</v>
      </c>
      <c r="H66" s="145"/>
    </row>
    <row r="67" spans="2:8" ht="13.2" x14ac:dyDescent="0.25">
      <c r="C67" s="142" t="s">
        <v>49</v>
      </c>
      <c r="D67" s="142" t="s">
        <v>49</v>
      </c>
      <c r="E67" s="147"/>
      <c r="F67" s="144">
        <v>1258</v>
      </c>
      <c r="G67" s="144" t="s">
        <v>453</v>
      </c>
      <c r="H67" s="145"/>
    </row>
    <row r="68" spans="2:8" ht="13.2" x14ac:dyDescent="0.25">
      <c r="C68" s="142" t="s">
        <v>49</v>
      </c>
      <c r="D68" s="142" t="s">
        <v>49</v>
      </c>
      <c r="E68" s="153" t="s">
        <v>376</v>
      </c>
      <c r="F68" s="144">
        <v>1259</v>
      </c>
      <c r="G68" s="144" t="s">
        <v>454</v>
      </c>
      <c r="H68" s="145"/>
    </row>
    <row r="69" spans="2:8" ht="26.4" x14ac:dyDescent="0.25">
      <c r="B69" s="126" t="s">
        <v>378</v>
      </c>
      <c r="C69" s="142">
        <v>1260</v>
      </c>
      <c r="D69" s="142" t="s">
        <v>455</v>
      </c>
      <c r="E69" s="154" t="s">
        <v>378</v>
      </c>
      <c r="F69" s="144">
        <v>1269</v>
      </c>
      <c r="G69" s="144" t="s">
        <v>456</v>
      </c>
      <c r="H69" s="125"/>
    </row>
    <row r="70" spans="2:8" ht="26.4" x14ac:dyDescent="0.25">
      <c r="C70" s="142">
        <v>1280</v>
      </c>
      <c r="D70" s="142" t="s">
        <v>457</v>
      </c>
      <c r="E70" s="147"/>
      <c r="F70" s="144">
        <v>1281</v>
      </c>
      <c r="G70" s="144" t="s">
        <v>458</v>
      </c>
      <c r="H70" s="145"/>
    </row>
    <row r="71" spans="2:8" ht="13.2" x14ac:dyDescent="0.25">
      <c r="C71" s="142" t="s">
        <v>49</v>
      </c>
      <c r="D71" s="142" t="s">
        <v>49</v>
      </c>
      <c r="E71" s="147"/>
      <c r="F71" s="144">
        <v>1288</v>
      </c>
      <c r="G71" s="144" t="s">
        <v>459</v>
      </c>
      <c r="H71" s="145"/>
    </row>
    <row r="72" spans="2:8" ht="13.2" x14ac:dyDescent="0.25">
      <c r="B72" s="118" t="s">
        <v>376</v>
      </c>
      <c r="C72" s="142">
        <v>1290</v>
      </c>
      <c r="D72" s="142" t="s">
        <v>460</v>
      </c>
      <c r="E72" s="148" t="s">
        <v>376</v>
      </c>
      <c r="F72" s="144">
        <v>1291</v>
      </c>
      <c r="G72" s="144" t="s">
        <v>461</v>
      </c>
      <c r="H72" s="145"/>
    </row>
    <row r="73" spans="2:8" ht="13.2" x14ac:dyDescent="0.25">
      <c r="C73" s="142" t="s">
        <v>49</v>
      </c>
      <c r="D73" s="142" t="s">
        <v>49</v>
      </c>
      <c r="E73" s="147"/>
      <c r="F73" s="144">
        <v>1292</v>
      </c>
      <c r="G73" s="144" t="s">
        <v>462</v>
      </c>
      <c r="H73" s="145"/>
    </row>
    <row r="74" spans="2:8" ht="13.2" x14ac:dyDescent="0.25">
      <c r="C74" s="142" t="s">
        <v>49</v>
      </c>
      <c r="D74" s="142" t="s">
        <v>49</v>
      </c>
      <c r="E74" s="147"/>
      <c r="F74" s="144">
        <v>1298</v>
      </c>
      <c r="G74" s="144" t="s">
        <v>463</v>
      </c>
      <c r="H74" s="145"/>
    </row>
    <row r="75" spans="2:8" ht="13.2" x14ac:dyDescent="0.25">
      <c r="C75" s="142" t="s">
        <v>49</v>
      </c>
      <c r="D75" s="142" t="s">
        <v>49</v>
      </c>
      <c r="E75" s="147" t="s">
        <v>376</v>
      </c>
      <c r="F75" s="144">
        <v>1299</v>
      </c>
      <c r="G75" s="144" t="s">
        <v>464</v>
      </c>
      <c r="H75" s="145"/>
    </row>
    <row r="76" spans="2:8" ht="13.2" x14ac:dyDescent="0.25">
      <c r="D76" s="121"/>
      <c r="E76" s="122"/>
    </row>
    <row r="77" spans="2:8" ht="13.2" x14ac:dyDescent="0.25">
      <c r="C77" s="135">
        <v>13</v>
      </c>
      <c r="D77" s="140" t="s">
        <v>267</v>
      </c>
      <c r="E77" s="141"/>
      <c r="F77" s="131"/>
      <c r="G77" s="132"/>
      <c r="H77" s="133"/>
    </row>
    <row r="78" spans="2:8" ht="13.2" x14ac:dyDescent="0.25">
      <c r="C78" s="142">
        <v>1310</v>
      </c>
      <c r="D78" s="142" t="s">
        <v>465</v>
      </c>
      <c r="E78" s="147"/>
      <c r="F78" s="144">
        <v>1311</v>
      </c>
      <c r="G78" s="144" t="s">
        <v>466</v>
      </c>
      <c r="H78" s="145"/>
    </row>
    <row r="79" spans="2:8" ht="13.2" x14ac:dyDescent="0.25">
      <c r="C79" s="142" t="s">
        <v>49</v>
      </c>
      <c r="D79" s="142" t="s">
        <v>49</v>
      </c>
      <c r="E79" s="147"/>
      <c r="F79" s="144">
        <v>1312</v>
      </c>
      <c r="G79" s="144" t="s">
        <v>467</v>
      </c>
      <c r="H79" s="145"/>
    </row>
    <row r="80" spans="2:8" ht="13.2" x14ac:dyDescent="0.25">
      <c r="C80" s="142" t="s">
        <v>49</v>
      </c>
      <c r="D80" s="142" t="s">
        <v>49</v>
      </c>
      <c r="E80" s="147"/>
      <c r="F80" s="144">
        <v>1313</v>
      </c>
      <c r="G80" s="144" t="s">
        <v>468</v>
      </c>
      <c r="H80" s="145"/>
    </row>
    <row r="81" spans="1:8" ht="13.2" x14ac:dyDescent="0.25">
      <c r="C81" s="142" t="s">
        <v>49</v>
      </c>
      <c r="D81" s="142" t="s">
        <v>49</v>
      </c>
      <c r="E81" s="147"/>
      <c r="F81" s="144">
        <v>1314</v>
      </c>
      <c r="G81" s="144" t="s">
        <v>469</v>
      </c>
      <c r="H81" s="145"/>
    </row>
    <row r="82" spans="1:8" ht="13.2" x14ac:dyDescent="0.25">
      <c r="C82" s="142" t="s">
        <v>49</v>
      </c>
      <c r="D82" s="142" t="s">
        <v>49</v>
      </c>
      <c r="E82" s="147"/>
      <c r="F82" s="144">
        <v>1316</v>
      </c>
      <c r="G82" s="144" t="s">
        <v>470</v>
      </c>
      <c r="H82" s="145"/>
    </row>
    <row r="83" spans="1:8" ht="13.2" x14ac:dyDescent="0.25">
      <c r="C83" s="142" t="s">
        <v>49</v>
      </c>
      <c r="D83" s="142" t="s">
        <v>49</v>
      </c>
      <c r="E83" s="147"/>
      <c r="F83" s="144">
        <v>1318</v>
      </c>
      <c r="G83" s="144" t="s">
        <v>471</v>
      </c>
      <c r="H83" s="145"/>
    </row>
    <row r="84" spans="1:8" ht="13.2" x14ac:dyDescent="0.25">
      <c r="C84" s="142">
        <v>1320</v>
      </c>
      <c r="D84" s="142" t="s">
        <v>472</v>
      </c>
      <c r="E84" s="147"/>
      <c r="F84" s="144">
        <v>1321</v>
      </c>
      <c r="G84" s="144" t="s">
        <v>473</v>
      </c>
      <c r="H84" s="145"/>
    </row>
    <row r="85" spans="1:8" ht="13.2" x14ac:dyDescent="0.25">
      <c r="C85" s="142" t="s">
        <v>49</v>
      </c>
      <c r="D85" s="142" t="s">
        <v>49</v>
      </c>
      <c r="E85" s="147"/>
      <c r="F85" s="144">
        <v>1322</v>
      </c>
      <c r="G85" s="144" t="s">
        <v>474</v>
      </c>
      <c r="H85" s="145"/>
    </row>
    <row r="86" spans="1:8" ht="13.2" x14ac:dyDescent="0.25">
      <c r="C86" s="142" t="s">
        <v>49</v>
      </c>
      <c r="D86" s="142" t="s">
        <v>49</v>
      </c>
      <c r="E86" s="147"/>
      <c r="F86" s="144">
        <v>1323</v>
      </c>
      <c r="G86" s="144" t="s">
        <v>475</v>
      </c>
      <c r="H86" s="145"/>
    </row>
    <row r="87" spans="1:8" ht="13.2" x14ac:dyDescent="0.25">
      <c r="C87" s="142" t="s">
        <v>49</v>
      </c>
      <c r="D87" s="142" t="s">
        <v>49</v>
      </c>
      <c r="E87" s="147"/>
      <c r="F87" s="144">
        <v>1328</v>
      </c>
      <c r="G87" s="144" t="s">
        <v>476</v>
      </c>
      <c r="H87" s="145"/>
    </row>
    <row r="88" spans="1:8" ht="26.4" x14ac:dyDescent="0.25">
      <c r="A88" s="118" t="s">
        <v>374</v>
      </c>
      <c r="C88" s="142">
        <v>1330</v>
      </c>
      <c r="D88" s="142" t="s">
        <v>477</v>
      </c>
      <c r="E88" s="147"/>
      <c r="F88" s="144">
        <v>1331</v>
      </c>
      <c r="G88" s="144" t="s">
        <v>478</v>
      </c>
      <c r="H88" s="118" t="s">
        <v>374</v>
      </c>
    </row>
    <row r="89" spans="1:8" ht="13.2" x14ac:dyDescent="0.25">
      <c r="C89" s="142"/>
      <c r="D89" s="142"/>
      <c r="E89" s="147"/>
      <c r="F89" s="144">
        <v>1332</v>
      </c>
      <c r="G89" s="144" t="s">
        <v>479</v>
      </c>
      <c r="H89" s="118" t="s">
        <v>374</v>
      </c>
    </row>
    <row r="90" spans="1:8" ht="13.2" x14ac:dyDescent="0.25">
      <c r="C90" s="142"/>
      <c r="D90" s="142"/>
      <c r="E90" s="147"/>
      <c r="F90" s="144">
        <v>1333</v>
      </c>
      <c r="G90" s="144" t="s">
        <v>480</v>
      </c>
      <c r="H90" s="118" t="s">
        <v>374</v>
      </c>
    </row>
    <row r="91" spans="1:8" ht="13.2" x14ac:dyDescent="0.25">
      <c r="C91" s="142"/>
      <c r="D91" s="142"/>
      <c r="E91" s="147"/>
      <c r="F91" s="144">
        <v>1334</v>
      </c>
      <c r="G91" s="144" t="s">
        <v>481</v>
      </c>
      <c r="H91" s="118" t="s">
        <v>374</v>
      </c>
    </row>
    <row r="92" spans="1:8" ht="13.2" x14ac:dyDescent="0.25">
      <c r="C92" s="142"/>
      <c r="D92" s="142"/>
      <c r="E92" s="147"/>
      <c r="F92" s="144">
        <v>1336</v>
      </c>
      <c r="G92" s="144" t="s">
        <v>482</v>
      </c>
      <c r="H92" s="118" t="s">
        <v>374</v>
      </c>
    </row>
    <row r="93" spans="1:8" ht="26.4" x14ac:dyDescent="0.25">
      <c r="C93" s="142"/>
      <c r="D93" s="142"/>
      <c r="E93" s="147"/>
      <c r="F93" s="144">
        <v>1337</v>
      </c>
      <c r="G93" s="144" t="s">
        <v>483</v>
      </c>
      <c r="H93" s="118" t="s">
        <v>374</v>
      </c>
    </row>
    <row r="94" spans="1:8" ht="26.4" x14ac:dyDescent="0.25">
      <c r="C94" s="142" t="s">
        <v>49</v>
      </c>
      <c r="D94" s="142" t="s">
        <v>49</v>
      </c>
      <c r="E94" s="147"/>
      <c r="F94" s="144">
        <v>1338</v>
      </c>
      <c r="G94" s="144" t="s">
        <v>484</v>
      </c>
      <c r="H94" s="118" t="s">
        <v>374</v>
      </c>
    </row>
    <row r="95" spans="1:8" ht="39.6" x14ac:dyDescent="0.25">
      <c r="A95" s="118" t="s">
        <v>374</v>
      </c>
      <c r="C95" s="142">
        <v>1340</v>
      </c>
      <c r="D95" s="142" t="s">
        <v>485</v>
      </c>
      <c r="E95" s="147"/>
      <c r="F95" s="144">
        <v>1341</v>
      </c>
      <c r="G95" s="144" t="s">
        <v>486</v>
      </c>
      <c r="H95" s="118" t="s">
        <v>374</v>
      </c>
    </row>
    <row r="96" spans="1:8" ht="13.2" x14ac:dyDescent="0.25">
      <c r="C96" s="142"/>
      <c r="D96" s="142"/>
      <c r="E96" s="147"/>
      <c r="F96" s="144">
        <v>1342</v>
      </c>
      <c r="G96" s="144" t="s">
        <v>487</v>
      </c>
      <c r="H96" s="118" t="s">
        <v>374</v>
      </c>
    </row>
    <row r="97" spans="1:8" ht="13.2" x14ac:dyDescent="0.25">
      <c r="C97" s="142"/>
      <c r="D97" s="142"/>
      <c r="E97" s="147"/>
      <c r="F97" s="144">
        <v>1343</v>
      </c>
      <c r="G97" s="144" t="s">
        <v>488</v>
      </c>
      <c r="H97" s="118" t="s">
        <v>374</v>
      </c>
    </row>
    <row r="98" spans="1:8" ht="26.4" x14ac:dyDescent="0.25">
      <c r="C98" s="142"/>
      <c r="D98" s="142"/>
      <c r="E98" s="147"/>
      <c r="F98" s="144">
        <v>1344</v>
      </c>
      <c r="G98" s="144" t="s">
        <v>489</v>
      </c>
      <c r="H98" s="118" t="s">
        <v>374</v>
      </c>
    </row>
    <row r="99" spans="1:8" ht="13.2" x14ac:dyDescent="0.25">
      <c r="C99" s="142"/>
      <c r="D99" s="142"/>
      <c r="E99" s="147"/>
      <c r="F99" s="144">
        <v>1346</v>
      </c>
      <c r="G99" s="144" t="s">
        <v>490</v>
      </c>
      <c r="H99" s="118" t="s">
        <v>374</v>
      </c>
    </row>
    <row r="100" spans="1:8" ht="26.4" x14ac:dyDescent="0.25">
      <c r="C100" s="142"/>
      <c r="D100" s="142"/>
      <c r="E100" s="147"/>
      <c r="F100" s="144">
        <v>1347</v>
      </c>
      <c r="G100" s="144" t="s">
        <v>491</v>
      </c>
      <c r="H100" s="118" t="s">
        <v>374</v>
      </c>
    </row>
    <row r="101" spans="1:8" ht="39.6" x14ac:dyDescent="0.25">
      <c r="C101" s="142"/>
      <c r="D101" s="142"/>
      <c r="E101" s="147"/>
      <c r="F101" s="144">
        <v>1348</v>
      </c>
      <c r="G101" s="144" t="s">
        <v>492</v>
      </c>
      <c r="H101" s="118" t="s">
        <v>374</v>
      </c>
    </row>
    <row r="102" spans="1:8" ht="13.2" x14ac:dyDescent="0.25">
      <c r="B102" s="118" t="s">
        <v>376</v>
      </c>
      <c r="C102" s="142">
        <v>1350</v>
      </c>
      <c r="D102" s="142" t="s">
        <v>493</v>
      </c>
      <c r="E102" s="147"/>
      <c r="F102" s="144">
        <v>1351</v>
      </c>
      <c r="G102" s="144" t="s">
        <v>494</v>
      </c>
      <c r="H102" s="145"/>
    </row>
    <row r="103" spans="1:8" ht="13.2" x14ac:dyDescent="0.25">
      <c r="C103" s="142" t="s">
        <v>49</v>
      </c>
      <c r="D103" s="142" t="s">
        <v>49</v>
      </c>
      <c r="E103" s="147"/>
      <c r="F103" s="144">
        <v>1352</v>
      </c>
      <c r="G103" s="144" t="s">
        <v>495</v>
      </c>
      <c r="H103" s="145"/>
    </row>
    <row r="104" spans="1:8" ht="13.2" x14ac:dyDescent="0.25">
      <c r="C104" s="142" t="s">
        <v>49</v>
      </c>
      <c r="D104" s="142" t="s">
        <v>49</v>
      </c>
      <c r="E104" s="147"/>
      <c r="F104" s="144">
        <v>1353</v>
      </c>
      <c r="G104" s="144" t="s">
        <v>496</v>
      </c>
      <c r="H104" s="145"/>
    </row>
    <row r="105" spans="1:8" ht="13.2" x14ac:dyDescent="0.25">
      <c r="C105" s="142" t="s">
        <v>49</v>
      </c>
      <c r="D105" s="142" t="s">
        <v>49</v>
      </c>
      <c r="E105" s="147"/>
      <c r="F105" s="144">
        <v>1354</v>
      </c>
      <c r="G105" s="144" t="s">
        <v>497</v>
      </c>
      <c r="H105" s="145"/>
    </row>
    <row r="106" spans="1:8" ht="13.2" x14ac:dyDescent="0.25">
      <c r="C106" s="142" t="s">
        <v>49</v>
      </c>
      <c r="D106" s="142" t="s">
        <v>49</v>
      </c>
      <c r="E106" s="147"/>
      <c r="F106" s="144">
        <v>1356</v>
      </c>
      <c r="G106" s="144" t="s">
        <v>498</v>
      </c>
      <c r="H106" s="145"/>
    </row>
    <row r="107" spans="1:8" ht="13.2" x14ac:dyDescent="0.25">
      <c r="C107" s="142"/>
      <c r="D107" s="142"/>
      <c r="E107" s="147"/>
      <c r="F107" s="144">
        <v>1357</v>
      </c>
      <c r="G107" s="144" t="s">
        <v>499</v>
      </c>
      <c r="H107" s="145"/>
    </row>
    <row r="108" spans="1:8" ht="13.2" x14ac:dyDescent="0.25">
      <c r="C108" s="142" t="s">
        <v>49</v>
      </c>
      <c r="D108" s="142" t="s">
        <v>49</v>
      </c>
      <c r="E108" s="147"/>
      <c r="F108" s="144">
        <v>1358</v>
      </c>
      <c r="G108" s="144" t="s">
        <v>500</v>
      </c>
      <c r="H108" s="145"/>
    </row>
    <row r="109" spans="1:8" ht="26.4" x14ac:dyDescent="0.25">
      <c r="A109" s="118" t="s">
        <v>374</v>
      </c>
      <c r="C109" s="142">
        <v>1360</v>
      </c>
      <c r="D109" s="142" t="s">
        <v>501</v>
      </c>
      <c r="E109" s="147"/>
      <c r="F109" s="144">
        <v>1369</v>
      </c>
      <c r="G109" s="144" t="s">
        <v>502</v>
      </c>
      <c r="H109" s="145" t="s">
        <v>374</v>
      </c>
    </row>
    <row r="110" spans="1:8" ht="13.2" x14ac:dyDescent="0.25">
      <c r="C110" s="142"/>
      <c r="D110" s="142"/>
      <c r="E110" s="147"/>
      <c r="F110" s="147"/>
      <c r="G110" s="144"/>
    </row>
    <row r="111" spans="1:8" ht="26.4" x14ac:dyDescent="0.25">
      <c r="B111" s="119" t="s">
        <v>378</v>
      </c>
      <c r="C111" s="142">
        <v>1370</v>
      </c>
      <c r="D111" s="142" t="s">
        <v>503</v>
      </c>
      <c r="E111" s="147"/>
      <c r="F111" s="147" t="s">
        <v>49</v>
      </c>
      <c r="G111" s="144" t="s">
        <v>49</v>
      </c>
      <c r="H111" s="145"/>
    </row>
    <row r="112" spans="1:8" ht="13.2" x14ac:dyDescent="0.25">
      <c r="B112" s="118" t="s">
        <v>376</v>
      </c>
      <c r="C112" s="142">
        <v>1380</v>
      </c>
      <c r="D112" s="142" t="s">
        <v>504</v>
      </c>
      <c r="E112" s="147"/>
      <c r="F112" s="144">
        <v>1381</v>
      </c>
      <c r="G112" s="144" t="s">
        <v>505</v>
      </c>
      <c r="H112" s="145"/>
    </row>
    <row r="113" spans="2:8" ht="13.2" x14ac:dyDescent="0.25">
      <c r="C113" s="142" t="s">
        <v>49</v>
      </c>
      <c r="D113" s="142" t="s">
        <v>49</v>
      </c>
      <c r="E113" s="147"/>
      <c r="F113" s="144">
        <v>1382</v>
      </c>
      <c r="G113" s="144" t="s">
        <v>506</v>
      </c>
      <c r="H113" s="145"/>
    </row>
    <row r="114" spans="2:8" ht="13.2" x14ac:dyDescent="0.25">
      <c r="C114" s="142" t="s">
        <v>49</v>
      </c>
      <c r="D114" s="142" t="s">
        <v>49</v>
      </c>
      <c r="E114" s="147"/>
      <c r="F114" s="144">
        <v>1383</v>
      </c>
      <c r="G114" s="144" t="s">
        <v>507</v>
      </c>
      <c r="H114" s="145"/>
    </row>
    <row r="115" spans="2:8" ht="13.2" x14ac:dyDescent="0.25">
      <c r="C115" s="142" t="s">
        <v>49</v>
      </c>
      <c r="D115" s="142" t="s">
        <v>49</v>
      </c>
      <c r="E115" s="147"/>
      <c r="F115" s="144">
        <v>1384</v>
      </c>
      <c r="G115" s="144" t="s">
        <v>508</v>
      </c>
      <c r="H115" s="145"/>
    </row>
    <row r="116" spans="2:8" ht="13.2" x14ac:dyDescent="0.25">
      <c r="C116" s="142" t="s">
        <v>49</v>
      </c>
      <c r="D116" s="142" t="s">
        <v>49</v>
      </c>
      <c r="E116" s="147"/>
      <c r="F116" s="144">
        <v>1385</v>
      </c>
      <c r="G116" s="144" t="s">
        <v>509</v>
      </c>
      <c r="H116" s="145"/>
    </row>
    <row r="117" spans="2:8" ht="13.2" x14ac:dyDescent="0.25">
      <c r="C117" s="142" t="s">
        <v>49</v>
      </c>
      <c r="D117" s="142" t="s">
        <v>49</v>
      </c>
      <c r="E117" s="147"/>
      <c r="F117" s="144">
        <v>1386</v>
      </c>
      <c r="G117" s="144" t="s">
        <v>510</v>
      </c>
      <c r="H117" s="145"/>
    </row>
    <row r="118" spans="2:8" ht="13.2" x14ac:dyDescent="0.25">
      <c r="C118" s="142" t="s">
        <v>49</v>
      </c>
      <c r="D118" s="142" t="s">
        <v>49</v>
      </c>
      <c r="E118" s="147"/>
      <c r="F118" s="144">
        <v>1387</v>
      </c>
      <c r="G118" s="144" t="s">
        <v>511</v>
      </c>
      <c r="H118" s="145"/>
    </row>
    <row r="119" spans="2:8" ht="13.2" x14ac:dyDescent="0.25">
      <c r="C119" s="142" t="s">
        <v>49</v>
      </c>
      <c r="D119" s="142" t="s">
        <v>49</v>
      </c>
      <c r="E119" s="147"/>
      <c r="F119" s="144">
        <v>1388</v>
      </c>
      <c r="G119" s="144" t="s">
        <v>512</v>
      </c>
      <c r="H119" s="145"/>
    </row>
    <row r="120" spans="2:8" ht="13.2" x14ac:dyDescent="0.25">
      <c r="C120" s="142" t="s">
        <v>49</v>
      </c>
      <c r="D120" s="142" t="s">
        <v>49</v>
      </c>
      <c r="E120" s="147"/>
      <c r="F120" s="144">
        <v>1389</v>
      </c>
      <c r="G120" s="144" t="s">
        <v>513</v>
      </c>
      <c r="H120" s="145"/>
    </row>
    <row r="121" spans="2:8" ht="13.2" x14ac:dyDescent="0.25">
      <c r="C121" s="121"/>
      <c r="D121" s="121"/>
      <c r="E121" s="122"/>
      <c r="F121" s="119"/>
      <c r="G121" s="119"/>
      <c r="H121" s="145"/>
    </row>
    <row r="122" spans="2:8" ht="13.2" x14ac:dyDescent="0.25">
      <c r="D122" s="121"/>
      <c r="E122" s="122"/>
      <c r="H122" s="145"/>
    </row>
    <row r="123" spans="2:8" ht="13.2" x14ac:dyDescent="0.25">
      <c r="C123" s="135">
        <v>14</v>
      </c>
      <c r="D123" s="140" t="s">
        <v>268</v>
      </c>
      <c r="E123" s="141"/>
      <c r="F123" s="131"/>
      <c r="G123" s="132"/>
      <c r="H123" s="133"/>
    </row>
    <row r="124" spans="2:8" ht="13.2" x14ac:dyDescent="0.25">
      <c r="B124" s="118" t="s">
        <v>376</v>
      </c>
      <c r="C124" s="142">
        <v>1410</v>
      </c>
      <c r="D124" s="142" t="s">
        <v>514</v>
      </c>
      <c r="E124" s="152" t="s">
        <v>376</v>
      </c>
      <c r="F124" s="144">
        <v>1419</v>
      </c>
      <c r="G124" s="144" t="s">
        <v>515</v>
      </c>
      <c r="H124" s="145"/>
    </row>
    <row r="125" spans="2:8" ht="13.2" x14ac:dyDescent="0.25">
      <c r="C125" s="142">
        <v>1420</v>
      </c>
      <c r="D125" s="142" t="s">
        <v>516</v>
      </c>
      <c r="E125" s="147"/>
      <c r="F125" s="144">
        <v>1429</v>
      </c>
      <c r="G125" s="144" t="s">
        <v>517</v>
      </c>
      <c r="H125" s="145"/>
    </row>
    <row r="126" spans="2:8" ht="13.2" x14ac:dyDescent="0.25">
      <c r="C126" s="142">
        <v>1430</v>
      </c>
      <c r="D126" s="142" t="s">
        <v>518</v>
      </c>
      <c r="E126" s="147"/>
      <c r="F126" s="144">
        <v>1431</v>
      </c>
      <c r="G126" s="144" t="s">
        <v>519</v>
      </c>
      <c r="H126" s="145"/>
    </row>
    <row r="127" spans="2:8" ht="13.2" x14ac:dyDescent="0.25">
      <c r="C127" s="142" t="s">
        <v>49</v>
      </c>
      <c r="D127" s="142" t="s">
        <v>49</v>
      </c>
      <c r="E127" s="147"/>
      <c r="F127" s="144">
        <v>1432</v>
      </c>
      <c r="G127" s="144" t="s">
        <v>520</v>
      </c>
      <c r="H127" s="145"/>
    </row>
    <row r="128" spans="2:8" ht="13.2" x14ac:dyDescent="0.25">
      <c r="C128" s="228"/>
      <c r="D128" s="155"/>
      <c r="E128" s="156"/>
      <c r="F128" s="230">
        <v>1438</v>
      </c>
      <c r="G128" s="230" t="s">
        <v>521</v>
      </c>
      <c r="H128" s="145"/>
    </row>
    <row r="129" spans="2:8" ht="13.2" x14ac:dyDescent="0.25">
      <c r="C129" s="229"/>
      <c r="D129" s="157"/>
      <c r="E129" s="158"/>
      <c r="F129" s="231"/>
      <c r="G129" s="231"/>
      <c r="H129" s="145"/>
    </row>
    <row r="130" spans="2:8" ht="13.2" x14ac:dyDescent="0.25">
      <c r="C130" s="142" t="s">
        <v>49</v>
      </c>
      <c r="D130" s="142" t="s">
        <v>49</v>
      </c>
      <c r="E130" s="147"/>
      <c r="F130" s="144">
        <v>1439</v>
      </c>
      <c r="G130" s="144" t="s">
        <v>522</v>
      </c>
      <c r="H130" s="145"/>
    </row>
    <row r="131" spans="2:8" ht="13.2" x14ac:dyDescent="0.25">
      <c r="B131" s="118" t="s">
        <v>376</v>
      </c>
      <c r="C131" s="142">
        <v>1440</v>
      </c>
      <c r="D131" s="142" t="s">
        <v>523</v>
      </c>
      <c r="E131" s="152" t="s">
        <v>376</v>
      </c>
      <c r="F131" s="144">
        <v>1449</v>
      </c>
      <c r="G131" s="144" t="s">
        <v>524</v>
      </c>
      <c r="H131" s="145"/>
    </row>
    <row r="132" spans="2:8" ht="13.2" x14ac:dyDescent="0.25">
      <c r="B132" s="118" t="s">
        <v>376</v>
      </c>
      <c r="C132" s="142">
        <v>1450</v>
      </c>
      <c r="D132" s="142" t="s">
        <v>525</v>
      </c>
      <c r="E132" s="152" t="s">
        <v>376</v>
      </c>
      <c r="F132" s="144">
        <v>1459</v>
      </c>
      <c r="G132" s="144" t="s">
        <v>526</v>
      </c>
      <c r="H132" s="145"/>
    </row>
    <row r="133" spans="2:8" ht="13.2" x14ac:dyDescent="0.25">
      <c r="B133" s="118" t="s">
        <v>376</v>
      </c>
      <c r="C133" s="142">
        <v>1460</v>
      </c>
      <c r="D133" s="142" t="s">
        <v>527</v>
      </c>
      <c r="E133" s="147"/>
      <c r="F133" s="144">
        <v>1465</v>
      </c>
      <c r="G133" s="144" t="s">
        <v>528</v>
      </c>
      <c r="H133" s="145"/>
    </row>
    <row r="134" spans="2:8" ht="13.2" x14ac:dyDescent="0.25">
      <c r="C134" s="159"/>
      <c r="D134" s="159"/>
      <c r="E134" s="160"/>
      <c r="F134" s="144">
        <v>1466</v>
      </c>
      <c r="G134" s="144" t="s">
        <v>529</v>
      </c>
      <c r="H134" s="145"/>
    </row>
    <row r="135" spans="2:8" ht="13.2" x14ac:dyDescent="0.25">
      <c r="C135" s="159"/>
      <c r="D135" s="159"/>
      <c r="E135" s="160"/>
      <c r="F135" s="144">
        <v>1467</v>
      </c>
      <c r="G135" s="144" t="s">
        <v>530</v>
      </c>
      <c r="H135" s="145"/>
    </row>
    <row r="136" spans="2:8" ht="13.2" x14ac:dyDescent="0.25">
      <c r="D136" s="121"/>
      <c r="E136" s="153" t="s">
        <v>376</v>
      </c>
      <c r="F136" s="144">
        <v>1469</v>
      </c>
      <c r="G136" s="144" t="s">
        <v>531</v>
      </c>
      <c r="H136" s="145"/>
    </row>
    <row r="137" spans="2:8" ht="13.2" x14ac:dyDescent="0.25">
      <c r="B137" s="118" t="s">
        <v>376</v>
      </c>
      <c r="C137" s="142">
        <v>1470</v>
      </c>
      <c r="D137" s="142" t="s">
        <v>532</v>
      </c>
      <c r="E137" s="147"/>
      <c r="F137" s="144">
        <v>1471</v>
      </c>
      <c r="G137" s="144" t="s">
        <v>533</v>
      </c>
      <c r="H137" s="145"/>
    </row>
    <row r="138" spans="2:8" ht="13.2" x14ac:dyDescent="0.25">
      <c r="C138" s="142" t="s">
        <v>49</v>
      </c>
      <c r="D138" s="142" t="s">
        <v>49</v>
      </c>
      <c r="E138" s="147"/>
      <c r="F138" s="144"/>
      <c r="G138" s="144"/>
      <c r="H138" s="145"/>
    </row>
    <row r="139" spans="2:8" ht="13.2" x14ac:dyDescent="0.25">
      <c r="C139" s="142" t="s">
        <v>49</v>
      </c>
      <c r="D139" s="142" t="s">
        <v>49</v>
      </c>
      <c r="E139" s="147"/>
      <c r="F139" s="144">
        <v>1478</v>
      </c>
      <c r="G139" s="144" t="s">
        <v>534</v>
      </c>
      <c r="H139" s="145"/>
    </row>
    <row r="140" spans="2:8" ht="13.2" x14ac:dyDescent="0.25">
      <c r="C140" s="142" t="s">
        <v>49</v>
      </c>
      <c r="D140" s="142" t="s">
        <v>49</v>
      </c>
      <c r="E140" s="152" t="s">
        <v>376</v>
      </c>
      <c r="F140" s="144">
        <v>1479</v>
      </c>
      <c r="G140" s="144" t="s">
        <v>535</v>
      </c>
      <c r="H140" s="145"/>
    </row>
    <row r="141" spans="2:8" ht="13.2" x14ac:dyDescent="0.25">
      <c r="B141" s="118" t="s">
        <v>376</v>
      </c>
      <c r="C141" s="142">
        <v>1480</v>
      </c>
      <c r="D141" s="142" t="s">
        <v>536</v>
      </c>
      <c r="E141" s="147"/>
      <c r="F141" s="144">
        <v>1481</v>
      </c>
      <c r="G141" s="144" t="s">
        <v>537</v>
      </c>
      <c r="H141" s="145"/>
    </row>
    <row r="142" spans="2:8" ht="13.2" x14ac:dyDescent="0.25">
      <c r="C142" s="142" t="s">
        <v>49</v>
      </c>
      <c r="D142" s="142" t="s">
        <v>49</v>
      </c>
      <c r="E142" s="147"/>
      <c r="F142" s="144">
        <v>1489</v>
      </c>
      <c r="G142" s="144" t="s">
        <v>538</v>
      </c>
      <c r="H142" s="145"/>
    </row>
    <row r="143" spans="2:8" ht="13.2" x14ac:dyDescent="0.25">
      <c r="B143" s="118" t="s">
        <v>376</v>
      </c>
      <c r="C143" s="121">
        <v>1490</v>
      </c>
      <c r="D143" s="121" t="s">
        <v>539</v>
      </c>
      <c r="E143" s="122"/>
      <c r="F143" s="119">
        <v>1491</v>
      </c>
      <c r="G143" s="119" t="s">
        <v>540</v>
      </c>
      <c r="H143" s="145"/>
    </row>
    <row r="144" spans="2:8" ht="13.2" x14ac:dyDescent="0.25">
      <c r="C144" s="121"/>
      <c r="D144" s="121"/>
      <c r="E144" s="122"/>
      <c r="F144" s="119">
        <v>1492</v>
      </c>
      <c r="G144" s="119" t="s">
        <v>541</v>
      </c>
      <c r="H144" s="145"/>
    </row>
    <row r="145" spans="2:8" ht="13.2" x14ac:dyDescent="0.25">
      <c r="C145" s="121"/>
      <c r="D145" s="121"/>
      <c r="E145" s="122"/>
      <c r="F145" s="119">
        <v>1493</v>
      </c>
      <c r="G145" s="119" t="s">
        <v>542</v>
      </c>
      <c r="H145" s="145"/>
    </row>
    <row r="146" spans="2:8" ht="13.2" x14ac:dyDescent="0.25">
      <c r="D146" s="121"/>
      <c r="E146" s="122"/>
    </row>
    <row r="147" spans="2:8" ht="13.2" x14ac:dyDescent="0.25">
      <c r="C147" s="135">
        <v>15</v>
      </c>
      <c r="D147" s="140" t="s">
        <v>269</v>
      </c>
      <c r="E147" s="141"/>
      <c r="F147" s="131"/>
      <c r="G147" s="132"/>
      <c r="H147" s="133"/>
    </row>
    <row r="148" spans="2:8" ht="13.2" x14ac:dyDescent="0.25">
      <c r="B148" s="118" t="s">
        <v>376</v>
      </c>
      <c r="C148" s="142">
        <v>1510</v>
      </c>
      <c r="D148" s="142" t="s">
        <v>543</v>
      </c>
      <c r="E148" s="147"/>
      <c r="F148" s="144">
        <v>1511</v>
      </c>
      <c r="G148" s="144" t="s">
        <v>543</v>
      </c>
      <c r="H148" s="145"/>
    </row>
    <row r="149" spans="2:8" ht="13.2" x14ac:dyDescent="0.25">
      <c r="C149" s="161"/>
      <c r="D149" s="149"/>
      <c r="E149" s="152" t="s">
        <v>376</v>
      </c>
      <c r="F149" s="144">
        <v>1513</v>
      </c>
      <c r="G149" s="142" t="s">
        <v>544</v>
      </c>
      <c r="H149" s="145"/>
    </row>
    <row r="150" spans="2:8" ht="13.2" x14ac:dyDescent="0.25">
      <c r="C150" s="142" t="s">
        <v>49</v>
      </c>
      <c r="D150" s="142" t="s">
        <v>49</v>
      </c>
      <c r="E150" s="147"/>
      <c r="F150" s="144">
        <v>1512</v>
      </c>
      <c r="G150" s="144" t="s">
        <v>545</v>
      </c>
      <c r="H150" s="145"/>
    </row>
    <row r="151" spans="2:8" ht="13.2" x14ac:dyDescent="0.25">
      <c r="C151" s="142" t="s">
        <v>49</v>
      </c>
      <c r="D151" s="142" t="s">
        <v>49</v>
      </c>
      <c r="E151" s="152" t="s">
        <v>376</v>
      </c>
      <c r="F151" s="144">
        <v>1515</v>
      </c>
      <c r="G151" s="144" t="s">
        <v>546</v>
      </c>
      <c r="H151" s="145"/>
    </row>
    <row r="152" spans="2:8" ht="13.2" x14ac:dyDescent="0.25">
      <c r="C152" s="142" t="s">
        <v>49</v>
      </c>
      <c r="D152" s="142" t="s">
        <v>49</v>
      </c>
      <c r="E152" s="147"/>
      <c r="F152" s="144">
        <v>1516</v>
      </c>
      <c r="G152" s="144" t="s">
        <v>547</v>
      </c>
      <c r="H152" s="145"/>
    </row>
    <row r="153" spans="2:8" ht="13.2" x14ac:dyDescent="0.25">
      <c r="C153" s="142" t="s">
        <v>49</v>
      </c>
      <c r="D153" s="142" t="s">
        <v>49</v>
      </c>
      <c r="E153" s="147"/>
      <c r="F153" s="144">
        <v>1518</v>
      </c>
      <c r="G153" s="144" t="s">
        <v>548</v>
      </c>
      <c r="H153" s="145"/>
    </row>
    <row r="154" spans="2:8" ht="13.2" x14ac:dyDescent="0.25">
      <c r="C154" s="142" t="s">
        <v>49</v>
      </c>
      <c r="D154" s="142" t="s">
        <v>49</v>
      </c>
      <c r="E154" s="152" t="s">
        <v>376</v>
      </c>
      <c r="F154" s="144">
        <v>1519</v>
      </c>
      <c r="G154" s="144" t="s">
        <v>549</v>
      </c>
      <c r="H154" s="145"/>
    </row>
    <row r="155" spans="2:8" ht="13.2" x14ac:dyDescent="0.25">
      <c r="C155" s="142">
        <v>1520</v>
      </c>
      <c r="D155" s="142" t="s">
        <v>550</v>
      </c>
      <c r="E155" s="147"/>
      <c r="F155" s="144">
        <v>1525</v>
      </c>
      <c r="G155" s="144" t="s">
        <v>551</v>
      </c>
      <c r="H155" s="145"/>
    </row>
    <row r="156" spans="2:8" ht="13.2" x14ac:dyDescent="0.25">
      <c r="C156" s="142" t="s">
        <v>49</v>
      </c>
      <c r="D156" s="142" t="s">
        <v>49</v>
      </c>
      <c r="E156" s="147"/>
      <c r="F156" s="144">
        <v>1529</v>
      </c>
      <c r="G156" s="144" t="s">
        <v>552</v>
      </c>
      <c r="H156" s="145"/>
    </row>
    <row r="157" spans="2:8" ht="13.2" x14ac:dyDescent="0.25">
      <c r="C157" s="142">
        <v>1530</v>
      </c>
      <c r="D157" s="142" t="s">
        <v>553</v>
      </c>
      <c r="E157" s="147"/>
      <c r="F157" s="144">
        <v>1531</v>
      </c>
      <c r="G157" s="144" t="s">
        <v>553</v>
      </c>
      <c r="H157" s="145"/>
    </row>
    <row r="158" spans="2:8" ht="13.2" x14ac:dyDescent="0.25">
      <c r="C158" s="142" t="s">
        <v>49</v>
      </c>
      <c r="D158" s="142" t="s">
        <v>49</v>
      </c>
      <c r="E158" s="147"/>
      <c r="F158" s="144">
        <v>1532</v>
      </c>
      <c r="G158" s="144" t="s">
        <v>554</v>
      </c>
      <c r="H158" s="145"/>
    </row>
    <row r="159" spans="2:8" ht="13.2" x14ac:dyDescent="0.25">
      <c r="C159" s="142" t="s">
        <v>49</v>
      </c>
      <c r="D159" s="142" t="s">
        <v>49</v>
      </c>
      <c r="E159" s="147"/>
      <c r="F159" s="144">
        <v>1535</v>
      </c>
      <c r="G159" s="144" t="s">
        <v>555</v>
      </c>
      <c r="H159" s="145"/>
    </row>
    <row r="160" spans="2:8" ht="13.2" x14ac:dyDescent="0.25">
      <c r="C160" s="142" t="s">
        <v>49</v>
      </c>
      <c r="D160" s="142" t="s">
        <v>49</v>
      </c>
      <c r="E160" s="147"/>
      <c r="F160" s="144">
        <v>1536</v>
      </c>
      <c r="G160" s="144" t="s">
        <v>556</v>
      </c>
      <c r="H160" s="145"/>
    </row>
    <row r="161" spans="1:8" ht="13.2" x14ac:dyDescent="0.25">
      <c r="C161" s="142" t="s">
        <v>49</v>
      </c>
      <c r="D161" s="142" t="s">
        <v>49</v>
      </c>
      <c r="E161" s="147"/>
      <c r="F161" s="144">
        <v>1539</v>
      </c>
      <c r="G161" s="144" t="s">
        <v>557</v>
      </c>
      <c r="H161" s="145"/>
    </row>
    <row r="162" spans="1:8" ht="13.2" x14ac:dyDescent="0.25">
      <c r="C162" s="142">
        <v>1550</v>
      </c>
      <c r="D162" s="142" t="s">
        <v>558</v>
      </c>
      <c r="E162" s="147"/>
      <c r="F162" s="144" t="s">
        <v>49</v>
      </c>
      <c r="G162" s="144" t="s">
        <v>49</v>
      </c>
      <c r="H162" s="145"/>
    </row>
    <row r="163" spans="1:8" ht="13.2" x14ac:dyDescent="0.25">
      <c r="C163" s="142">
        <v>1560</v>
      </c>
      <c r="D163" s="142" t="s">
        <v>559</v>
      </c>
      <c r="E163" s="147"/>
      <c r="F163" s="144">
        <v>1561</v>
      </c>
      <c r="G163" s="144" t="s">
        <v>560</v>
      </c>
      <c r="H163" s="145"/>
    </row>
    <row r="164" spans="1:8" ht="13.2" x14ac:dyDescent="0.25">
      <c r="C164" s="142" t="s">
        <v>49</v>
      </c>
      <c r="D164" s="142" t="s">
        <v>49</v>
      </c>
      <c r="E164" s="147"/>
      <c r="F164" s="144">
        <v>1562</v>
      </c>
      <c r="G164" s="144" t="s">
        <v>561</v>
      </c>
      <c r="H164" s="145"/>
    </row>
    <row r="165" spans="1:8" ht="13.2" x14ac:dyDescent="0.25">
      <c r="C165" s="142" t="s">
        <v>49</v>
      </c>
      <c r="D165" s="142" t="s">
        <v>49</v>
      </c>
      <c r="E165" s="147"/>
      <c r="F165" s="144">
        <v>1563</v>
      </c>
      <c r="G165" s="144" t="s">
        <v>562</v>
      </c>
      <c r="H165" s="145"/>
    </row>
    <row r="166" spans="1:8" ht="13.2" x14ac:dyDescent="0.25">
      <c r="C166" s="142" t="s">
        <v>49</v>
      </c>
      <c r="D166" s="142" t="s">
        <v>49</v>
      </c>
      <c r="E166" s="147"/>
      <c r="F166" s="144">
        <v>1565</v>
      </c>
      <c r="G166" s="144" t="s">
        <v>563</v>
      </c>
      <c r="H166" s="145"/>
    </row>
    <row r="167" spans="1:8" ht="13.2" x14ac:dyDescent="0.25">
      <c r="C167" s="142" t="s">
        <v>49</v>
      </c>
      <c r="D167" s="142" t="s">
        <v>49</v>
      </c>
      <c r="E167" s="147"/>
      <c r="F167" s="144">
        <v>1568</v>
      </c>
      <c r="G167" s="144" t="s">
        <v>564</v>
      </c>
      <c r="H167" s="145"/>
    </row>
    <row r="168" spans="1:8" ht="13.2" x14ac:dyDescent="0.25">
      <c r="C168" s="142" t="s">
        <v>49</v>
      </c>
      <c r="D168" s="142" t="s">
        <v>49</v>
      </c>
      <c r="E168" s="147"/>
      <c r="F168" s="144">
        <v>1569</v>
      </c>
      <c r="G168" s="144" t="s">
        <v>565</v>
      </c>
      <c r="H168" s="145"/>
    </row>
    <row r="169" spans="1:8" ht="26.4" x14ac:dyDescent="0.25">
      <c r="A169" s="118" t="s">
        <v>374</v>
      </c>
      <c r="C169" s="142">
        <v>1570</v>
      </c>
      <c r="D169" s="142" t="s">
        <v>566</v>
      </c>
      <c r="E169" s="147"/>
      <c r="F169" s="144">
        <v>1571</v>
      </c>
      <c r="G169" s="144" t="s">
        <v>567</v>
      </c>
      <c r="H169" s="145" t="s">
        <v>374</v>
      </c>
    </row>
    <row r="170" spans="1:8" ht="13.2" x14ac:dyDescent="0.25">
      <c r="C170" s="142"/>
      <c r="D170" s="142"/>
      <c r="E170" s="147"/>
      <c r="F170" s="144">
        <v>1572</v>
      </c>
      <c r="G170" s="144" t="s">
        <v>568</v>
      </c>
      <c r="H170" s="145" t="s">
        <v>374</v>
      </c>
    </row>
    <row r="171" spans="1:8" ht="13.2" x14ac:dyDescent="0.25">
      <c r="C171" s="142"/>
      <c r="D171" s="142"/>
      <c r="E171" s="147"/>
      <c r="F171" s="144">
        <v>1573</v>
      </c>
      <c r="G171" s="144" t="s">
        <v>569</v>
      </c>
      <c r="H171" s="145" t="s">
        <v>374</v>
      </c>
    </row>
    <row r="172" spans="1:8" ht="13.2" x14ac:dyDescent="0.25">
      <c r="C172" s="142"/>
      <c r="D172" s="142"/>
      <c r="E172" s="147"/>
      <c r="F172" s="144"/>
      <c r="G172" s="144"/>
      <c r="H172" s="145" t="s">
        <v>374</v>
      </c>
    </row>
    <row r="173" spans="1:8" ht="13.2" x14ac:dyDescent="0.25">
      <c r="C173" s="142"/>
      <c r="D173" s="142"/>
      <c r="E173" s="147"/>
      <c r="F173" s="144"/>
      <c r="G173" s="144"/>
      <c r="H173" s="145" t="s">
        <v>374</v>
      </c>
    </row>
    <row r="174" spans="1:8" ht="13.2" x14ac:dyDescent="0.25">
      <c r="C174" s="142" t="s">
        <v>49</v>
      </c>
      <c r="D174" s="142" t="s">
        <v>49</v>
      </c>
      <c r="E174" s="147"/>
      <c r="F174" s="144"/>
      <c r="G174" s="144"/>
      <c r="H174" s="145" t="s">
        <v>374</v>
      </c>
    </row>
    <row r="175" spans="1:8" ht="13.2" x14ac:dyDescent="0.25">
      <c r="B175" s="118" t="s">
        <v>376</v>
      </c>
      <c r="C175" s="142">
        <v>1580</v>
      </c>
      <c r="D175" s="142" t="s">
        <v>570</v>
      </c>
      <c r="E175" s="147"/>
      <c r="F175" s="144" t="s">
        <v>49</v>
      </c>
      <c r="G175" s="144" t="s">
        <v>49</v>
      </c>
      <c r="H175" s="145"/>
    </row>
    <row r="176" spans="1:8" ht="13.2" x14ac:dyDescent="0.25">
      <c r="C176" s="121"/>
      <c r="D176" s="121"/>
      <c r="E176" s="122"/>
      <c r="F176" s="119"/>
      <c r="G176" s="119"/>
      <c r="H176" s="145"/>
    </row>
    <row r="177" spans="1:8" ht="13.2" x14ac:dyDescent="0.25">
      <c r="D177" s="121"/>
      <c r="E177" s="122"/>
      <c r="H177" s="145"/>
    </row>
    <row r="178" spans="1:8" ht="13.2" x14ac:dyDescent="0.25">
      <c r="C178" s="135">
        <v>16</v>
      </c>
      <c r="D178" s="140" t="s">
        <v>270</v>
      </c>
      <c r="E178" s="141"/>
      <c r="F178" s="131"/>
      <c r="G178" s="132"/>
      <c r="H178" s="133"/>
    </row>
    <row r="179" spans="1:8" ht="13.2" x14ac:dyDescent="0.25">
      <c r="B179" s="118" t="s">
        <v>376</v>
      </c>
      <c r="C179" s="142">
        <v>1610</v>
      </c>
      <c r="D179" s="142" t="s">
        <v>571</v>
      </c>
      <c r="E179" s="147"/>
      <c r="F179" s="144">
        <v>1611</v>
      </c>
      <c r="G179" s="144" t="s">
        <v>572</v>
      </c>
      <c r="H179" s="145"/>
    </row>
    <row r="180" spans="1:8" ht="13.2" x14ac:dyDescent="0.25">
      <c r="C180" s="142" t="s">
        <v>49</v>
      </c>
      <c r="D180" s="142" t="s">
        <v>49</v>
      </c>
      <c r="E180" s="147"/>
      <c r="F180" s="144">
        <v>1612</v>
      </c>
      <c r="G180" s="144" t="s">
        <v>573</v>
      </c>
      <c r="H180" s="145"/>
    </row>
    <row r="181" spans="1:8" ht="13.2" x14ac:dyDescent="0.25">
      <c r="C181" s="142" t="s">
        <v>49</v>
      </c>
      <c r="D181" s="142" t="s">
        <v>49</v>
      </c>
      <c r="E181" s="147"/>
      <c r="F181" s="144">
        <v>1613</v>
      </c>
      <c r="G181" s="144" t="s">
        <v>574</v>
      </c>
      <c r="H181" s="145"/>
    </row>
    <row r="182" spans="1:8" ht="13.2" x14ac:dyDescent="0.25">
      <c r="C182" s="142" t="s">
        <v>49</v>
      </c>
      <c r="D182" s="142" t="s">
        <v>49</v>
      </c>
      <c r="E182" s="147"/>
      <c r="F182" s="144">
        <v>1614</v>
      </c>
      <c r="G182" s="144" t="s">
        <v>575</v>
      </c>
      <c r="H182" s="145"/>
    </row>
    <row r="183" spans="1:8" ht="13.2" x14ac:dyDescent="0.25">
      <c r="C183" s="142" t="s">
        <v>49</v>
      </c>
      <c r="D183" s="142" t="s">
        <v>49</v>
      </c>
      <c r="E183" s="147"/>
      <c r="F183" s="144">
        <v>1619</v>
      </c>
      <c r="G183" s="144" t="s">
        <v>576</v>
      </c>
      <c r="H183" s="145"/>
    </row>
    <row r="184" spans="1:8" ht="13.2" x14ac:dyDescent="0.25">
      <c r="C184" s="142">
        <v>1620</v>
      </c>
      <c r="D184" s="142" t="s">
        <v>577</v>
      </c>
      <c r="E184" s="147"/>
      <c r="F184" s="144" t="s">
        <v>49</v>
      </c>
      <c r="G184" s="144" t="s">
        <v>49</v>
      </c>
      <c r="H184" s="145"/>
    </row>
    <row r="185" spans="1:8" ht="13.2" x14ac:dyDescent="0.25">
      <c r="B185" s="118" t="s">
        <v>376</v>
      </c>
      <c r="C185" s="142">
        <v>1630</v>
      </c>
      <c r="D185" s="142" t="s">
        <v>578</v>
      </c>
      <c r="E185" s="147"/>
      <c r="F185" s="144" t="s">
        <v>49</v>
      </c>
      <c r="G185" s="144" t="s">
        <v>49</v>
      </c>
      <c r="H185" s="145"/>
    </row>
    <row r="186" spans="1:8" ht="13.2" x14ac:dyDescent="0.25">
      <c r="B186" s="118" t="s">
        <v>376</v>
      </c>
      <c r="C186" s="142">
        <v>1640</v>
      </c>
      <c r="D186" s="142" t="s">
        <v>579</v>
      </c>
      <c r="E186" s="147"/>
      <c r="F186" s="144" t="s">
        <v>49</v>
      </c>
      <c r="G186" s="144" t="s">
        <v>49</v>
      </c>
      <c r="H186" s="145"/>
    </row>
    <row r="187" spans="1:8" ht="13.2" x14ac:dyDescent="0.25">
      <c r="B187" s="118" t="s">
        <v>376</v>
      </c>
      <c r="C187" s="142">
        <v>1650</v>
      </c>
      <c r="D187" s="142" t="s">
        <v>580</v>
      </c>
      <c r="E187" s="147"/>
      <c r="F187" s="144" t="s">
        <v>49</v>
      </c>
      <c r="G187" s="144" t="s">
        <v>49</v>
      </c>
      <c r="H187" s="145"/>
    </row>
    <row r="188" spans="1:8" ht="13.2" x14ac:dyDescent="0.25">
      <c r="C188" s="142">
        <v>1660</v>
      </c>
      <c r="D188" s="142" t="s">
        <v>581</v>
      </c>
      <c r="E188" s="147"/>
      <c r="F188" s="144">
        <v>1661</v>
      </c>
      <c r="G188" s="144" t="s">
        <v>582</v>
      </c>
      <c r="H188" s="145"/>
    </row>
    <row r="189" spans="1:8" ht="13.2" x14ac:dyDescent="0.25">
      <c r="C189" s="142" t="s">
        <v>49</v>
      </c>
      <c r="D189" s="142" t="s">
        <v>49</v>
      </c>
      <c r="E189" s="147"/>
      <c r="F189" s="144">
        <v>1662</v>
      </c>
      <c r="G189" s="144" t="s">
        <v>583</v>
      </c>
      <c r="H189" s="145"/>
    </row>
    <row r="190" spans="1:8" ht="13.2" x14ac:dyDescent="0.25">
      <c r="C190" s="142" t="s">
        <v>49</v>
      </c>
      <c r="D190" s="142" t="s">
        <v>49</v>
      </c>
      <c r="E190" s="147"/>
      <c r="F190" s="144">
        <v>1663</v>
      </c>
      <c r="G190" s="144" t="s">
        <v>584</v>
      </c>
      <c r="H190" s="145"/>
    </row>
    <row r="191" spans="1:8" ht="26.4" x14ac:dyDescent="0.25">
      <c r="A191" s="162" t="s">
        <v>374</v>
      </c>
      <c r="C191" s="142">
        <v>1670</v>
      </c>
      <c r="D191" s="142" t="s">
        <v>585</v>
      </c>
      <c r="E191" s="147"/>
      <c r="F191" s="144">
        <v>1671</v>
      </c>
      <c r="G191" s="144" t="s">
        <v>586</v>
      </c>
      <c r="H191" s="145" t="s">
        <v>374</v>
      </c>
    </row>
    <row r="192" spans="1:8" ht="13.2" x14ac:dyDescent="0.25">
      <c r="A192" s="162"/>
      <c r="C192" s="142"/>
      <c r="D192" s="142"/>
      <c r="E192" s="147"/>
      <c r="F192" s="144">
        <v>1672</v>
      </c>
      <c r="G192" s="144" t="s">
        <v>587</v>
      </c>
      <c r="H192" s="145" t="s">
        <v>374</v>
      </c>
    </row>
    <row r="193" spans="1:8" ht="13.2" x14ac:dyDescent="0.25">
      <c r="A193" s="162"/>
      <c r="C193" s="142"/>
      <c r="D193" s="142"/>
      <c r="E193" s="147"/>
      <c r="F193" s="144">
        <v>1673</v>
      </c>
      <c r="G193" s="144" t="s">
        <v>588</v>
      </c>
      <c r="H193" s="145" t="s">
        <v>374</v>
      </c>
    </row>
    <row r="194" spans="1:8" ht="13.2" x14ac:dyDescent="0.25">
      <c r="B194" s="118" t="s">
        <v>376</v>
      </c>
      <c r="C194" s="142">
        <v>1680</v>
      </c>
      <c r="D194" s="142" t="s">
        <v>589</v>
      </c>
      <c r="E194" s="147"/>
      <c r="F194" s="144">
        <v>1681</v>
      </c>
      <c r="G194" s="144" t="s">
        <v>590</v>
      </c>
      <c r="H194" s="145"/>
    </row>
    <row r="195" spans="1:8" ht="13.2" x14ac:dyDescent="0.25">
      <c r="C195" s="142" t="s">
        <v>49</v>
      </c>
      <c r="D195" s="142" t="s">
        <v>49</v>
      </c>
      <c r="E195" s="147"/>
      <c r="F195" s="144">
        <v>1682</v>
      </c>
      <c r="G195" s="144" t="s">
        <v>591</v>
      </c>
      <c r="H195" s="145"/>
    </row>
    <row r="196" spans="1:8" ht="13.2" x14ac:dyDescent="0.25">
      <c r="C196" s="142" t="s">
        <v>49</v>
      </c>
      <c r="D196" s="142" t="s">
        <v>49</v>
      </c>
      <c r="E196" s="147"/>
      <c r="F196" s="144">
        <v>1683</v>
      </c>
      <c r="G196" s="144" t="s">
        <v>508</v>
      </c>
      <c r="H196" s="145"/>
    </row>
    <row r="197" spans="1:8" ht="13.2" x14ac:dyDescent="0.25">
      <c r="C197" s="142" t="s">
        <v>49</v>
      </c>
      <c r="D197" s="142" t="s">
        <v>49</v>
      </c>
      <c r="E197" s="147"/>
      <c r="F197" s="144">
        <v>1684</v>
      </c>
      <c r="G197" s="144" t="s">
        <v>592</v>
      </c>
      <c r="H197" s="145"/>
    </row>
    <row r="198" spans="1:8" ht="13.2" x14ac:dyDescent="0.25">
      <c r="C198" s="142" t="s">
        <v>49</v>
      </c>
      <c r="D198" s="142" t="s">
        <v>49</v>
      </c>
      <c r="E198" s="147"/>
      <c r="F198" s="144">
        <v>1685</v>
      </c>
      <c r="G198" s="144" t="s">
        <v>593</v>
      </c>
      <c r="H198" s="145" t="s">
        <v>374</v>
      </c>
    </row>
    <row r="199" spans="1:8" ht="13.2" x14ac:dyDescent="0.25">
      <c r="C199" s="142" t="s">
        <v>49</v>
      </c>
      <c r="D199" s="142" t="s">
        <v>49</v>
      </c>
      <c r="E199" s="147"/>
      <c r="F199" s="144"/>
      <c r="G199" s="144"/>
      <c r="H199" s="145"/>
    </row>
    <row r="200" spans="1:8" ht="13.2" x14ac:dyDescent="0.25">
      <c r="C200" s="142" t="s">
        <v>49</v>
      </c>
      <c r="D200" s="142" t="s">
        <v>49</v>
      </c>
      <c r="E200" s="147"/>
      <c r="F200" s="144">
        <v>1687</v>
      </c>
      <c r="G200" s="144" t="s">
        <v>594</v>
      </c>
      <c r="H200" s="145"/>
    </row>
    <row r="201" spans="1:8" ht="13.2" x14ac:dyDescent="0.25">
      <c r="C201" s="142"/>
      <c r="D201" s="142"/>
      <c r="E201" s="147"/>
      <c r="F201" s="144">
        <v>1688</v>
      </c>
      <c r="G201" s="163" t="s">
        <v>595</v>
      </c>
      <c r="H201" s="125"/>
    </row>
    <row r="202" spans="1:8" ht="13.2" x14ac:dyDescent="0.25">
      <c r="C202" s="142" t="s">
        <v>49</v>
      </c>
      <c r="D202" s="142" t="s">
        <v>49</v>
      </c>
      <c r="E202" s="147"/>
      <c r="F202" s="144">
        <v>1689</v>
      </c>
      <c r="G202" s="144" t="s">
        <v>596</v>
      </c>
      <c r="H202" s="145"/>
    </row>
    <row r="203" spans="1:8" ht="13.2" x14ac:dyDescent="0.25">
      <c r="C203" s="121">
        <v>1690</v>
      </c>
      <c r="D203" s="121" t="s">
        <v>597</v>
      </c>
      <c r="E203" s="122"/>
      <c r="F203" s="119" t="s">
        <v>49</v>
      </c>
      <c r="G203" s="119" t="s">
        <v>49</v>
      </c>
      <c r="H203" s="145"/>
    </row>
    <row r="204" spans="1:8" ht="13.2" x14ac:dyDescent="0.25">
      <c r="D204" s="121"/>
      <c r="E204" s="122"/>
      <c r="H204" s="145"/>
    </row>
    <row r="205" spans="1:8" ht="13.2" x14ac:dyDescent="0.25">
      <c r="C205" s="135">
        <v>17</v>
      </c>
      <c r="D205" s="140" t="s">
        <v>271</v>
      </c>
      <c r="E205" s="141"/>
      <c r="F205" s="131"/>
      <c r="G205" s="132"/>
      <c r="H205" s="133"/>
    </row>
    <row r="206" spans="1:8" ht="13.2" x14ac:dyDescent="0.25">
      <c r="B206" s="118" t="s">
        <v>376</v>
      </c>
      <c r="C206" s="142">
        <v>1710</v>
      </c>
      <c r="D206" s="142" t="s">
        <v>598</v>
      </c>
      <c r="E206" s="147"/>
      <c r="F206" s="144" t="s">
        <v>49</v>
      </c>
      <c r="G206" s="144" t="s">
        <v>49</v>
      </c>
      <c r="H206" s="145"/>
    </row>
    <row r="207" spans="1:8" ht="13.2" x14ac:dyDescent="0.25">
      <c r="B207" s="118" t="s">
        <v>376</v>
      </c>
      <c r="C207" s="142">
        <v>1720</v>
      </c>
      <c r="D207" s="142" t="s">
        <v>599</v>
      </c>
      <c r="E207" s="147"/>
      <c r="F207" s="144" t="s">
        <v>49</v>
      </c>
      <c r="G207" s="144" t="s">
        <v>49</v>
      </c>
      <c r="H207" s="145"/>
    </row>
    <row r="208" spans="1:8" ht="13.2" x14ac:dyDescent="0.25">
      <c r="B208" s="118" t="s">
        <v>376</v>
      </c>
      <c r="C208" s="142">
        <v>1730</v>
      </c>
      <c r="D208" s="142" t="s">
        <v>600</v>
      </c>
      <c r="E208" s="147"/>
      <c r="F208" s="144" t="s">
        <v>49</v>
      </c>
      <c r="G208" s="144" t="s">
        <v>49</v>
      </c>
      <c r="H208" s="145"/>
    </row>
    <row r="209" spans="2:8" ht="13.2" x14ac:dyDescent="0.25">
      <c r="B209" s="118" t="s">
        <v>376</v>
      </c>
      <c r="C209" s="142">
        <v>1740</v>
      </c>
      <c r="D209" s="142" t="s">
        <v>601</v>
      </c>
      <c r="E209" s="147"/>
      <c r="F209" s="144" t="s">
        <v>49</v>
      </c>
      <c r="G209" s="144" t="s">
        <v>49</v>
      </c>
      <c r="H209" s="145"/>
    </row>
    <row r="210" spans="2:8" ht="13.2" x14ac:dyDescent="0.25">
      <c r="B210" s="118" t="s">
        <v>376</v>
      </c>
      <c r="C210" s="142">
        <v>1750</v>
      </c>
      <c r="D210" s="142" t="s">
        <v>602</v>
      </c>
      <c r="E210" s="147"/>
      <c r="F210" s="144" t="s">
        <v>49</v>
      </c>
      <c r="G210" s="144" t="s">
        <v>49</v>
      </c>
      <c r="H210" s="145"/>
    </row>
    <row r="211" spans="2:8" ht="13.2" x14ac:dyDescent="0.25">
      <c r="B211" s="118" t="s">
        <v>376</v>
      </c>
      <c r="C211" s="142">
        <v>1760</v>
      </c>
      <c r="D211" s="142" t="s">
        <v>603</v>
      </c>
      <c r="E211" s="147"/>
      <c r="F211" s="144" t="s">
        <v>49</v>
      </c>
      <c r="G211" s="144" t="s">
        <v>49</v>
      </c>
      <c r="H211" s="145"/>
    </row>
    <row r="212" spans="2:8" ht="13.2" x14ac:dyDescent="0.25">
      <c r="C212" s="142">
        <v>1770</v>
      </c>
      <c r="D212" s="142" t="s">
        <v>604</v>
      </c>
      <c r="E212" s="147"/>
      <c r="F212" s="144" t="s">
        <v>49</v>
      </c>
      <c r="G212" s="144" t="s">
        <v>49</v>
      </c>
      <c r="H212" s="145"/>
    </row>
    <row r="213" spans="2:8" ht="13.2" x14ac:dyDescent="0.25">
      <c r="C213" s="142">
        <v>1780</v>
      </c>
      <c r="D213" s="142" t="s">
        <v>605</v>
      </c>
      <c r="E213" s="147"/>
      <c r="F213" s="144" t="s">
        <v>49</v>
      </c>
      <c r="G213" s="144" t="s">
        <v>49</v>
      </c>
      <c r="H213" s="145"/>
    </row>
    <row r="214" spans="2:8" ht="13.2" x14ac:dyDescent="0.25">
      <c r="B214" s="118" t="s">
        <v>376</v>
      </c>
      <c r="C214" s="121">
        <v>1790</v>
      </c>
      <c r="D214" s="121" t="s">
        <v>606</v>
      </c>
      <c r="E214" s="122"/>
      <c r="F214" s="119" t="s">
        <v>49</v>
      </c>
      <c r="G214" s="119" t="s">
        <v>49</v>
      </c>
      <c r="H214" s="145"/>
    </row>
    <row r="215" spans="2:8" ht="13.2" x14ac:dyDescent="0.25">
      <c r="D215" s="121"/>
      <c r="E215" s="122"/>
      <c r="H215" s="145"/>
    </row>
    <row r="216" spans="2:8" ht="13.2" x14ac:dyDescent="0.25">
      <c r="C216" s="135">
        <v>18</v>
      </c>
      <c r="D216" s="140" t="s">
        <v>273</v>
      </c>
      <c r="E216" s="141"/>
      <c r="F216" s="131"/>
      <c r="G216" s="132"/>
      <c r="H216" s="133"/>
    </row>
    <row r="217" spans="2:8" ht="13.2" x14ac:dyDescent="0.25">
      <c r="B217" s="118" t="s">
        <v>376</v>
      </c>
      <c r="C217" s="142">
        <v>1810</v>
      </c>
      <c r="D217" s="142" t="s">
        <v>494</v>
      </c>
      <c r="E217" s="147"/>
      <c r="F217" s="144" t="s">
        <v>49</v>
      </c>
      <c r="G217" s="144" t="s">
        <v>49</v>
      </c>
      <c r="H217" s="145"/>
    </row>
    <row r="218" spans="2:8" ht="13.2" x14ac:dyDescent="0.25">
      <c r="C218" s="142">
        <v>1820</v>
      </c>
      <c r="D218" s="142" t="s">
        <v>497</v>
      </c>
      <c r="E218" s="147"/>
      <c r="F218" s="144" t="s">
        <v>49</v>
      </c>
      <c r="G218" s="144" t="s">
        <v>49</v>
      </c>
      <c r="H218" s="145"/>
    </row>
    <row r="219" spans="2:8" ht="13.2" x14ac:dyDescent="0.25">
      <c r="C219" s="142">
        <v>1830</v>
      </c>
      <c r="D219" s="142" t="s">
        <v>607</v>
      </c>
      <c r="E219" s="147"/>
      <c r="F219" s="144" t="s">
        <v>49</v>
      </c>
      <c r="G219" s="144" t="s">
        <v>49</v>
      </c>
      <c r="H219" s="145"/>
    </row>
    <row r="220" spans="2:8" ht="13.2" x14ac:dyDescent="0.25">
      <c r="C220" s="142">
        <v>1860</v>
      </c>
      <c r="D220" s="144" t="s">
        <v>465</v>
      </c>
      <c r="E220" s="147"/>
      <c r="F220" s="144">
        <v>1869</v>
      </c>
      <c r="G220" s="144" t="s">
        <v>608</v>
      </c>
      <c r="H220" s="145"/>
    </row>
    <row r="221" spans="2:8" ht="13.2" x14ac:dyDescent="0.25">
      <c r="B221" s="118" t="s">
        <v>376</v>
      </c>
      <c r="C221" s="142">
        <v>1880</v>
      </c>
      <c r="D221" s="142" t="s">
        <v>609</v>
      </c>
      <c r="E221" s="147"/>
      <c r="F221" s="144">
        <v>1886</v>
      </c>
      <c r="G221" s="144" t="s">
        <v>508</v>
      </c>
      <c r="H221" s="145"/>
    </row>
    <row r="222" spans="2:8" ht="13.2" x14ac:dyDescent="0.25">
      <c r="C222" s="142" t="s">
        <v>49</v>
      </c>
      <c r="D222" s="142" t="s">
        <v>49</v>
      </c>
      <c r="E222" s="147"/>
      <c r="F222" s="144">
        <v>1889</v>
      </c>
      <c r="G222" s="144" t="s">
        <v>610</v>
      </c>
      <c r="H222" s="145"/>
    </row>
    <row r="223" spans="2:8" ht="13.2" x14ac:dyDescent="0.25">
      <c r="B223" s="118" t="s">
        <v>376</v>
      </c>
      <c r="C223" s="121">
        <v>1890</v>
      </c>
      <c r="D223" s="121" t="s">
        <v>611</v>
      </c>
      <c r="E223" s="122"/>
      <c r="F223" s="119" t="s">
        <v>49</v>
      </c>
      <c r="G223" s="119" t="s">
        <v>49</v>
      </c>
      <c r="H223" s="145"/>
    </row>
    <row r="224" spans="2:8" ht="13.2" x14ac:dyDescent="0.25">
      <c r="D224" s="121"/>
      <c r="E224" s="122"/>
      <c r="H224" s="145"/>
    </row>
    <row r="225" spans="2:8" ht="13.2" x14ac:dyDescent="0.25">
      <c r="C225" s="135">
        <v>19</v>
      </c>
      <c r="D225" s="140" t="s">
        <v>274</v>
      </c>
      <c r="E225" s="141"/>
      <c r="F225" s="131"/>
      <c r="G225" s="132"/>
      <c r="H225" s="133"/>
    </row>
    <row r="226" spans="2:8" ht="13.2" x14ac:dyDescent="0.25">
      <c r="B226" s="118" t="s">
        <v>376</v>
      </c>
      <c r="C226" s="142">
        <v>1910</v>
      </c>
      <c r="D226" s="142" t="s">
        <v>612</v>
      </c>
      <c r="E226" s="147"/>
      <c r="F226" s="144">
        <v>1911</v>
      </c>
      <c r="G226" s="144" t="s">
        <v>613</v>
      </c>
      <c r="H226" s="145"/>
    </row>
    <row r="227" spans="2:8" ht="13.2" x14ac:dyDescent="0.25">
      <c r="C227" s="142" t="s">
        <v>49</v>
      </c>
      <c r="D227" s="142" t="s">
        <v>49</v>
      </c>
      <c r="E227" s="147"/>
      <c r="F227" s="144">
        <v>1912</v>
      </c>
      <c r="G227" s="144" t="s">
        <v>614</v>
      </c>
      <c r="H227" s="145"/>
    </row>
    <row r="228" spans="2:8" ht="13.2" x14ac:dyDescent="0.25">
      <c r="C228" s="142" t="s">
        <v>49</v>
      </c>
      <c r="D228" s="142" t="s">
        <v>49</v>
      </c>
      <c r="E228" s="147"/>
      <c r="F228" s="144">
        <v>1913</v>
      </c>
      <c r="G228" s="144" t="s">
        <v>615</v>
      </c>
      <c r="H228" s="145"/>
    </row>
    <row r="229" spans="2:8" ht="13.2" x14ac:dyDescent="0.25">
      <c r="B229" s="118" t="s">
        <v>376</v>
      </c>
      <c r="C229" s="142">
        <v>1920</v>
      </c>
      <c r="D229" s="142" t="s">
        <v>616</v>
      </c>
      <c r="E229" s="147"/>
      <c r="F229" s="144" t="s">
        <v>49</v>
      </c>
      <c r="G229" s="144" t="s">
        <v>49</v>
      </c>
      <c r="H229" s="145"/>
    </row>
    <row r="230" spans="2:8" ht="13.2" x14ac:dyDescent="0.25">
      <c r="B230" s="118" t="s">
        <v>376</v>
      </c>
      <c r="C230" s="142">
        <v>1930</v>
      </c>
      <c r="D230" s="142" t="s">
        <v>617</v>
      </c>
      <c r="E230" s="147"/>
      <c r="F230" s="144"/>
      <c r="G230" s="144"/>
      <c r="H230" s="145"/>
    </row>
    <row r="231" spans="2:8" ht="13.2" x14ac:dyDescent="0.25">
      <c r="B231" s="118" t="s">
        <v>376</v>
      </c>
      <c r="C231" s="142">
        <v>1940</v>
      </c>
      <c r="D231" s="142" t="s">
        <v>618</v>
      </c>
      <c r="E231" s="147"/>
      <c r="F231" s="144"/>
      <c r="G231" s="144"/>
      <c r="H231" s="145"/>
    </row>
    <row r="232" spans="2:8" ht="13.2" x14ac:dyDescent="0.25">
      <c r="C232" s="142">
        <v>1950</v>
      </c>
      <c r="D232" s="142" t="s">
        <v>619</v>
      </c>
      <c r="E232" s="147"/>
      <c r="F232" s="144" t="s">
        <v>49</v>
      </c>
      <c r="G232" s="144" t="s">
        <v>49</v>
      </c>
      <c r="H232" s="145"/>
    </row>
    <row r="233" spans="2:8" ht="13.2" x14ac:dyDescent="0.25">
      <c r="C233" s="142">
        <v>1960</v>
      </c>
      <c r="D233" s="142" t="s">
        <v>620</v>
      </c>
      <c r="E233" s="147"/>
      <c r="F233" s="144" t="s">
        <v>49</v>
      </c>
      <c r="G233" s="144" t="s">
        <v>49</v>
      </c>
      <c r="H233" s="145"/>
    </row>
    <row r="234" spans="2:8" ht="13.2" x14ac:dyDescent="0.25">
      <c r="C234" s="142">
        <v>1970</v>
      </c>
      <c r="D234" s="142" t="s">
        <v>621</v>
      </c>
      <c r="E234" s="147"/>
      <c r="F234" s="144">
        <v>1972</v>
      </c>
      <c r="G234" s="144" t="s">
        <v>622</v>
      </c>
      <c r="H234" s="145"/>
    </row>
    <row r="235" spans="2:8" ht="13.2" x14ac:dyDescent="0.25">
      <c r="C235" s="142" t="s">
        <v>49</v>
      </c>
      <c r="D235" s="142" t="s">
        <v>49</v>
      </c>
      <c r="E235" s="147"/>
      <c r="F235" s="144">
        <v>1973</v>
      </c>
      <c r="G235" s="144" t="s">
        <v>623</v>
      </c>
      <c r="H235" s="145"/>
    </row>
    <row r="236" spans="2:8" ht="13.2" x14ac:dyDescent="0.25">
      <c r="C236" s="142" t="s">
        <v>49</v>
      </c>
      <c r="D236" s="142" t="s">
        <v>49</v>
      </c>
      <c r="E236" s="147"/>
      <c r="F236" s="144">
        <v>1974</v>
      </c>
      <c r="G236" s="144" t="s">
        <v>624</v>
      </c>
      <c r="H236" s="145"/>
    </row>
    <row r="237" spans="2:8" ht="13.2" x14ac:dyDescent="0.25">
      <c r="C237" s="142" t="s">
        <v>49</v>
      </c>
      <c r="D237" s="142" t="s">
        <v>49</v>
      </c>
      <c r="E237" s="147"/>
      <c r="F237" s="144">
        <v>1979</v>
      </c>
      <c r="G237" s="144" t="s">
        <v>625</v>
      </c>
      <c r="H237" s="145"/>
    </row>
    <row r="238" spans="2:8" ht="13.2" x14ac:dyDescent="0.25">
      <c r="C238" s="149">
        <v>1980</v>
      </c>
      <c r="D238" s="149" t="s">
        <v>626</v>
      </c>
      <c r="E238" s="150"/>
      <c r="F238" s="151" t="s">
        <v>49</v>
      </c>
      <c r="G238" s="151" t="s">
        <v>49</v>
      </c>
      <c r="H238" s="145"/>
    </row>
    <row r="239" spans="2:8" ht="13.2" x14ac:dyDescent="0.25">
      <c r="C239" s="121">
        <v>1990</v>
      </c>
      <c r="D239" s="121" t="s">
        <v>627</v>
      </c>
      <c r="E239" s="122"/>
      <c r="F239" s="119"/>
      <c r="G239" s="119"/>
      <c r="H239" s="145"/>
    </row>
    <row r="240" spans="2:8" ht="13.2" x14ac:dyDescent="0.25">
      <c r="D240" s="121"/>
      <c r="E240" s="122"/>
      <c r="H240" s="145"/>
    </row>
    <row r="241" spans="2:8" ht="13.2" x14ac:dyDescent="0.25">
      <c r="C241" s="135">
        <v>2</v>
      </c>
      <c r="D241" s="140" t="s">
        <v>276</v>
      </c>
      <c r="E241" s="141"/>
      <c r="F241" s="131"/>
      <c r="G241" s="138"/>
      <c r="H241" s="139"/>
    </row>
    <row r="242" spans="2:8" ht="13.2" x14ac:dyDescent="0.25">
      <c r="D242" s="121"/>
      <c r="E242" s="122"/>
    </row>
    <row r="243" spans="2:8" ht="13.2" x14ac:dyDescent="0.25">
      <c r="C243" s="135">
        <v>20</v>
      </c>
      <c r="D243" s="140" t="s">
        <v>275</v>
      </c>
      <c r="E243" s="141"/>
      <c r="F243" s="131"/>
      <c r="G243" s="132"/>
      <c r="H243" s="133"/>
    </row>
    <row r="244" spans="2:8" ht="26.4" x14ac:dyDescent="0.25">
      <c r="D244" s="164" t="s">
        <v>628</v>
      </c>
      <c r="E244" s="165"/>
      <c r="F244" s="166" t="s">
        <v>49</v>
      </c>
      <c r="G244" s="166" t="s">
        <v>49</v>
      </c>
      <c r="H244" s="145"/>
    </row>
    <row r="245" spans="2:8" ht="13.2" x14ac:dyDescent="0.25">
      <c r="B245" s="118" t="s">
        <v>376</v>
      </c>
      <c r="C245" s="142">
        <v>2010</v>
      </c>
      <c r="D245" s="142" t="s">
        <v>629</v>
      </c>
      <c r="E245" s="167" t="s">
        <v>376</v>
      </c>
      <c r="F245" s="144">
        <v>2011</v>
      </c>
      <c r="G245" s="144" t="s">
        <v>630</v>
      </c>
      <c r="H245" s="145"/>
    </row>
    <row r="246" spans="2:8" ht="13.2" x14ac:dyDescent="0.25">
      <c r="C246" s="142" t="s">
        <v>49</v>
      </c>
      <c r="D246" s="142" t="s">
        <v>49</v>
      </c>
      <c r="E246" s="167"/>
      <c r="F246" s="144"/>
      <c r="G246" s="144"/>
      <c r="H246" s="145"/>
    </row>
    <row r="247" spans="2:8" ht="13.2" x14ac:dyDescent="0.25">
      <c r="C247" s="142" t="s">
        <v>49</v>
      </c>
      <c r="D247" s="142" t="s">
        <v>49</v>
      </c>
      <c r="E247" s="167" t="s">
        <v>376</v>
      </c>
      <c r="F247" s="144">
        <v>2013</v>
      </c>
      <c r="G247" s="144" t="s">
        <v>631</v>
      </c>
      <c r="H247" s="145"/>
    </row>
    <row r="248" spans="2:8" ht="13.2" x14ac:dyDescent="0.25">
      <c r="C248" s="142" t="s">
        <v>49</v>
      </c>
      <c r="D248" s="142" t="s">
        <v>49</v>
      </c>
      <c r="E248" s="167"/>
      <c r="F248" s="144"/>
      <c r="G248" s="144"/>
      <c r="H248" s="145"/>
    </row>
    <row r="249" spans="2:8" ht="13.2" x14ac:dyDescent="0.25">
      <c r="C249" s="142" t="s">
        <v>49</v>
      </c>
      <c r="D249" s="142" t="s">
        <v>49</v>
      </c>
      <c r="E249" s="167" t="s">
        <v>376</v>
      </c>
      <c r="F249" s="144">
        <v>2017</v>
      </c>
      <c r="G249" s="144" t="s">
        <v>632</v>
      </c>
      <c r="H249" s="145"/>
    </row>
    <row r="250" spans="2:8" ht="13.2" x14ac:dyDescent="0.25">
      <c r="C250" s="142" t="s">
        <v>49</v>
      </c>
      <c r="D250" s="142" t="s">
        <v>49</v>
      </c>
      <c r="E250" s="167" t="s">
        <v>376</v>
      </c>
      <c r="F250" s="144">
        <v>2018</v>
      </c>
      <c r="G250" s="144" t="s">
        <v>633</v>
      </c>
      <c r="H250" s="145"/>
    </row>
    <row r="251" spans="2:8" ht="13.2" x14ac:dyDescent="0.25">
      <c r="C251" s="142" t="s">
        <v>49</v>
      </c>
      <c r="D251" s="142" t="s">
        <v>49</v>
      </c>
      <c r="E251" s="167" t="s">
        <v>376</v>
      </c>
      <c r="F251" s="144">
        <v>2019</v>
      </c>
      <c r="G251" s="144" t="s">
        <v>634</v>
      </c>
      <c r="H251" s="145"/>
    </row>
    <row r="252" spans="2:8" ht="26.4" x14ac:dyDescent="0.25">
      <c r="D252" s="164" t="s">
        <v>635</v>
      </c>
      <c r="E252" s="165"/>
      <c r="F252" s="166" t="s">
        <v>49</v>
      </c>
      <c r="G252" s="166" t="s">
        <v>49</v>
      </c>
      <c r="H252" s="145"/>
    </row>
    <row r="253" spans="2:8" ht="13.2" x14ac:dyDescent="0.25">
      <c r="B253" s="118" t="s">
        <v>376</v>
      </c>
      <c r="C253" s="168">
        <v>2020</v>
      </c>
      <c r="D253" s="142" t="s">
        <v>636</v>
      </c>
      <c r="E253" s="165"/>
      <c r="F253" s="166"/>
      <c r="G253" s="166"/>
      <c r="H253" s="145"/>
    </row>
    <row r="254" spans="2:8" ht="13.2" x14ac:dyDescent="0.25">
      <c r="B254" s="118" t="s">
        <v>376</v>
      </c>
      <c r="C254" s="168">
        <v>2030</v>
      </c>
      <c r="D254" s="142" t="s">
        <v>637</v>
      </c>
      <c r="E254" s="165"/>
      <c r="F254" s="166"/>
      <c r="G254" s="166"/>
      <c r="H254" s="145"/>
    </row>
    <row r="255" spans="2:8" ht="13.2" x14ac:dyDescent="0.25">
      <c r="B255" s="118" t="s">
        <v>376</v>
      </c>
      <c r="C255" s="142">
        <v>2040</v>
      </c>
      <c r="D255" s="142" t="s">
        <v>638</v>
      </c>
      <c r="E255" s="147"/>
      <c r="F255" s="144" t="s">
        <v>49</v>
      </c>
      <c r="G255" s="144" t="s">
        <v>49</v>
      </c>
      <c r="H255" s="145"/>
    </row>
    <row r="256" spans="2:8" ht="13.2" x14ac:dyDescent="0.25">
      <c r="C256" s="169" t="s">
        <v>639</v>
      </c>
      <c r="D256" s="164"/>
      <c r="E256" s="165"/>
      <c r="F256" s="144" t="s">
        <v>49</v>
      </c>
      <c r="G256" s="144" t="s">
        <v>49</v>
      </c>
      <c r="H256" s="145"/>
    </row>
    <row r="257" spans="2:8" ht="13.2" x14ac:dyDescent="0.25">
      <c r="C257" s="142">
        <v>2050</v>
      </c>
      <c r="D257" s="142" t="s">
        <v>640</v>
      </c>
      <c r="E257" s="147"/>
      <c r="F257" s="144" t="s">
        <v>49</v>
      </c>
      <c r="G257" s="144" t="s">
        <v>49</v>
      </c>
      <c r="H257" s="145"/>
    </row>
    <row r="258" spans="2:8" ht="13.2" x14ac:dyDescent="0.25">
      <c r="C258" s="169" t="s">
        <v>641</v>
      </c>
      <c r="D258" s="164"/>
      <c r="E258" s="165"/>
      <c r="F258" s="144" t="s">
        <v>49</v>
      </c>
      <c r="G258" s="144" t="s">
        <v>49</v>
      </c>
      <c r="H258" s="145"/>
    </row>
    <row r="259" spans="2:8" ht="26.4" x14ac:dyDescent="0.25">
      <c r="B259" s="118" t="s">
        <v>376</v>
      </c>
      <c r="C259" s="142">
        <v>2060</v>
      </c>
      <c r="D259" s="142" t="s">
        <v>642</v>
      </c>
      <c r="E259" s="147"/>
      <c r="F259" s="144">
        <v>2061</v>
      </c>
      <c r="G259" s="144" t="s">
        <v>643</v>
      </c>
      <c r="H259" s="145"/>
    </row>
    <row r="260" spans="2:8" ht="13.2" x14ac:dyDescent="0.25">
      <c r="C260" s="142" t="s">
        <v>49</v>
      </c>
      <c r="D260" s="142" t="s">
        <v>49</v>
      </c>
      <c r="E260" s="147"/>
      <c r="F260" s="144">
        <v>2065</v>
      </c>
      <c r="G260" s="144" t="s">
        <v>644</v>
      </c>
      <c r="H260" s="145"/>
    </row>
    <row r="261" spans="2:8" ht="13.2" x14ac:dyDescent="0.25">
      <c r="C261" s="142" t="s">
        <v>49</v>
      </c>
      <c r="D261" s="142" t="s">
        <v>49</v>
      </c>
      <c r="E261" s="147"/>
      <c r="F261" s="144">
        <v>2066</v>
      </c>
      <c r="G261" s="144" t="s">
        <v>645</v>
      </c>
      <c r="H261" s="145"/>
    </row>
    <row r="262" spans="2:8" ht="13.2" x14ac:dyDescent="0.25">
      <c r="C262" s="142" t="s">
        <v>49</v>
      </c>
      <c r="D262" s="142" t="s">
        <v>49</v>
      </c>
      <c r="E262" s="147"/>
      <c r="F262" s="144">
        <v>2067</v>
      </c>
      <c r="G262" s="144" t="s">
        <v>646</v>
      </c>
      <c r="H262" s="145"/>
    </row>
    <row r="263" spans="2:8" ht="13.2" x14ac:dyDescent="0.25">
      <c r="C263" s="142" t="s">
        <v>49</v>
      </c>
      <c r="D263" s="142" t="s">
        <v>49</v>
      </c>
      <c r="E263" s="147"/>
      <c r="F263" s="144">
        <v>2068</v>
      </c>
      <c r="G263" s="144" t="s">
        <v>647</v>
      </c>
      <c r="H263" s="145"/>
    </row>
    <row r="264" spans="2:8" ht="13.2" x14ac:dyDescent="0.25">
      <c r="C264" s="142" t="s">
        <v>49</v>
      </c>
      <c r="D264" s="142" t="s">
        <v>49</v>
      </c>
      <c r="E264" s="147"/>
      <c r="F264" s="144">
        <v>2069</v>
      </c>
      <c r="G264" s="144" t="s">
        <v>648</v>
      </c>
      <c r="H264" s="145"/>
    </row>
    <row r="265" spans="2:8" ht="13.2" x14ac:dyDescent="0.25">
      <c r="B265" s="118" t="s">
        <v>376</v>
      </c>
      <c r="C265" s="142">
        <v>2070</v>
      </c>
      <c r="D265" s="142" t="s">
        <v>649</v>
      </c>
      <c r="E265" s="147"/>
      <c r="F265" s="144">
        <v>2071</v>
      </c>
      <c r="G265" s="144" t="s">
        <v>650</v>
      </c>
      <c r="H265" s="145"/>
    </row>
    <row r="266" spans="2:8" ht="13.2" x14ac:dyDescent="0.25">
      <c r="C266" s="142" t="s">
        <v>49</v>
      </c>
      <c r="D266" s="142" t="s">
        <v>49</v>
      </c>
      <c r="E266" s="147"/>
      <c r="F266" s="144">
        <v>2072</v>
      </c>
      <c r="G266" s="144" t="s">
        <v>651</v>
      </c>
      <c r="H266" s="145"/>
    </row>
    <row r="267" spans="2:8" ht="13.2" x14ac:dyDescent="0.25">
      <c r="C267" s="169" t="s">
        <v>652</v>
      </c>
      <c r="D267" s="164"/>
      <c r="E267" s="165"/>
      <c r="F267" s="144" t="s">
        <v>49</v>
      </c>
      <c r="G267" s="144" t="s">
        <v>49</v>
      </c>
      <c r="H267" s="145"/>
    </row>
    <row r="268" spans="2:8" ht="13.2" x14ac:dyDescent="0.25">
      <c r="C268" s="142">
        <v>2080</v>
      </c>
      <c r="D268" s="142" t="s">
        <v>653</v>
      </c>
      <c r="E268" s="147" t="s">
        <v>376</v>
      </c>
      <c r="F268" s="144">
        <v>2081</v>
      </c>
      <c r="G268" s="144" t="s">
        <v>654</v>
      </c>
      <c r="H268" s="145"/>
    </row>
    <row r="269" spans="2:8" ht="13.2" x14ac:dyDescent="0.25">
      <c r="C269" s="142" t="s">
        <v>49</v>
      </c>
      <c r="D269" s="142" t="s">
        <v>49</v>
      </c>
      <c r="E269" s="147"/>
      <c r="F269" s="144">
        <v>2082</v>
      </c>
      <c r="G269" s="144" t="s">
        <v>655</v>
      </c>
      <c r="H269" s="145"/>
    </row>
    <row r="270" spans="2:8" ht="13.2" x14ac:dyDescent="0.25">
      <c r="C270" s="142" t="s">
        <v>49</v>
      </c>
      <c r="D270" s="142" t="s">
        <v>49</v>
      </c>
      <c r="E270" s="147" t="s">
        <v>376</v>
      </c>
      <c r="F270" s="144">
        <v>2083</v>
      </c>
      <c r="G270" s="144" t="s">
        <v>656</v>
      </c>
      <c r="H270" s="145"/>
    </row>
    <row r="271" spans="2:8" ht="13.2" x14ac:dyDescent="0.25">
      <c r="C271" s="142"/>
      <c r="D271" s="142"/>
      <c r="E271" s="147"/>
      <c r="F271" s="144">
        <v>2084</v>
      </c>
      <c r="G271" s="170" t="s">
        <v>657</v>
      </c>
      <c r="H271" s="145"/>
    </row>
    <row r="272" spans="2:8" ht="13.2" x14ac:dyDescent="0.25">
      <c r="C272" s="142" t="s">
        <v>49</v>
      </c>
      <c r="D272" s="142" t="s">
        <v>49</v>
      </c>
      <c r="E272" s="147"/>
      <c r="F272" s="144">
        <v>2085</v>
      </c>
      <c r="G272" s="144" t="s">
        <v>658</v>
      </c>
      <c r="H272" s="145"/>
    </row>
    <row r="273" spans="2:8" ht="13.2" x14ac:dyDescent="0.25">
      <c r="C273" s="142" t="s">
        <v>49</v>
      </c>
      <c r="D273" s="142" t="s">
        <v>49</v>
      </c>
      <c r="E273" s="147" t="s">
        <v>376</v>
      </c>
      <c r="F273" s="144">
        <v>2086</v>
      </c>
      <c r="G273" s="144" t="s">
        <v>659</v>
      </c>
      <c r="H273" s="145"/>
    </row>
    <row r="274" spans="2:8" ht="13.2" x14ac:dyDescent="0.25">
      <c r="C274" s="142" t="s">
        <v>49</v>
      </c>
      <c r="D274" s="142" t="s">
        <v>49</v>
      </c>
      <c r="E274" s="147"/>
      <c r="F274" s="144">
        <v>2087</v>
      </c>
      <c r="G274" s="144" t="s">
        <v>660</v>
      </c>
      <c r="H274" s="145"/>
    </row>
    <row r="275" spans="2:8" ht="13.2" x14ac:dyDescent="0.25">
      <c r="C275" s="142" t="s">
        <v>49</v>
      </c>
      <c r="D275" s="142" t="s">
        <v>49</v>
      </c>
      <c r="E275" s="147"/>
      <c r="F275" s="144">
        <v>2088</v>
      </c>
      <c r="G275" s="144" t="s">
        <v>661</v>
      </c>
      <c r="H275" s="145"/>
    </row>
    <row r="276" spans="2:8" ht="13.2" x14ac:dyDescent="0.25">
      <c r="C276" s="142"/>
      <c r="D276" s="142"/>
      <c r="E276" s="147"/>
      <c r="F276" s="144">
        <v>2089</v>
      </c>
      <c r="G276" s="144" t="s">
        <v>662</v>
      </c>
      <c r="H276" s="145" t="s">
        <v>374</v>
      </c>
    </row>
    <row r="277" spans="2:8" ht="13.2" x14ac:dyDescent="0.25">
      <c r="B277" s="118" t="s">
        <v>376</v>
      </c>
      <c r="C277" s="142">
        <v>2090</v>
      </c>
      <c r="D277" s="142" t="s">
        <v>663</v>
      </c>
      <c r="E277" s="147" t="s">
        <v>376</v>
      </c>
      <c r="F277" s="144">
        <v>2091</v>
      </c>
      <c r="G277" s="144" t="s">
        <v>664</v>
      </c>
      <c r="H277" s="145"/>
    </row>
    <row r="278" spans="2:8" ht="26.4" x14ac:dyDescent="0.25">
      <c r="C278" s="142" t="s">
        <v>49</v>
      </c>
      <c r="D278" s="142" t="s">
        <v>49</v>
      </c>
      <c r="E278" s="154" t="s">
        <v>378</v>
      </c>
      <c r="F278" s="144">
        <v>2092</v>
      </c>
      <c r="G278" s="144" t="s">
        <v>665</v>
      </c>
      <c r="H278" s="145"/>
    </row>
    <row r="279" spans="2:8" ht="13.2" x14ac:dyDescent="0.25">
      <c r="C279" s="142" t="s">
        <v>49</v>
      </c>
      <c r="D279" s="142" t="s">
        <v>49</v>
      </c>
      <c r="E279" s="147"/>
      <c r="F279" s="144">
        <v>2093</v>
      </c>
      <c r="G279" s="144" t="s">
        <v>666</v>
      </c>
      <c r="H279" s="145"/>
    </row>
    <row r="280" spans="2:8" ht="13.2" x14ac:dyDescent="0.25">
      <c r="C280" s="142" t="s">
        <v>49</v>
      </c>
      <c r="D280" s="142" t="s">
        <v>49</v>
      </c>
      <c r="E280" s="147"/>
      <c r="F280" s="144">
        <v>2094</v>
      </c>
      <c r="G280" s="144" t="s">
        <v>667</v>
      </c>
      <c r="H280" s="145"/>
    </row>
    <row r="281" spans="2:8" ht="13.2" x14ac:dyDescent="0.25">
      <c r="C281" s="142" t="s">
        <v>49</v>
      </c>
      <c r="D281" s="142" t="s">
        <v>49</v>
      </c>
      <c r="E281" s="147"/>
      <c r="F281" s="144">
        <v>2095</v>
      </c>
      <c r="G281" s="144" t="s">
        <v>668</v>
      </c>
      <c r="H281" s="145"/>
    </row>
    <row r="282" spans="2:8" ht="26.4" x14ac:dyDescent="0.25">
      <c r="C282" s="142" t="s">
        <v>49</v>
      </c>
      <c r="D282" s="142" t="s">
        <v>49</v>
      </c>
      <c r="E282" s="154" t="s">
        <v>378</v>
      </c>
      <c r="F282" s="144">
        <v>2096</v>
      </c>
      <c r="G282" s="144" t="s">
        <v>669</v>
      </c>
      <c r="H282" s="145"/>
    </row>
    <row r="283" spans="2:8" ht="13.2" x14ac:dyDescent="0.25">
      <c r="C283" s="142" t="s">
        <v>49</v>
      </c>
      <c r="D283" s="142" t="s">
        <v>49</v>
      </c>
      <c r="E283" s="147"/>
      <c r="F283" s="144">
        <v>2097</v>
      </c>
      <c r="G283" s="144" t="s">
        <v>670</v>
      </c>
      <c r="H283" s="145"/>
    </row>
    <row r="284" spans="2:8" ht="13.2" x14ac:dyDescent="0.25">
      <c r="C284" s="142" t="s">
        <v>49</v>
      </c>
      <c r="D284" s="142" t="s">
        <v>49</v>
      </c>
      <c r="E284" s="147" t="s">
        <v>376</v>
      </c>
      <c r="F284" s="144">
        <v>2098</v>
      </c>
      <c r="G284" s="144" t="s">
        <v>647</v>
      </c>
      <c r="H284" s="145"/>
    </row>
    <row r="285" spans="2:8" ht="13.2" x14ac:dyDescent="0.25">
      <c r="C285" s="149" t="s">
        <v>49</v>
      </c>
      <c r="D285" s="149" t="s">
        <v>49</v>
      </c>
      <c r="E285" s="150" t="s">
        <v>376</v>
      </c>
      <c r="F285" s="151">
        <v>2099</v>
      </c>
      <c r="G285" s="151" t="s">
        <v>648</v>
      </c>
      <c r="H285" s="145"/>
    </row>
    <row r="286" spans="2:8" ht="13.2" x14ac:dyDescent="0.25">
      <c r="D286" s="121"/>
      <c r="E286" s="122"/>
      <c r="H286" s="145"/>
    </row>
    <row r="287" spans="2:8" ht="13.2" x14ac:dyDescent="0.25">
      <c r="C287" s="135">
        <v>21</v>
      </c>
      <c r="D287" s="140" t="s">
        <v>277</v>
      </c>
      <c r="E287" s="141"/>
      <c r="F287" s="131"/>
      <c r="G287" s="132"/>
      <c r="H287" s="133"/>
    </row>
    <row r="288" spans="2:8" ht="13.2" x14ac:dyDescent="0.25">
      <c r="C288" s="169" t="s">
        <v>671</v>
      </c>
      <c r="D288" s="164"/>
      <c r="E288" s="165"/>
      <c r="F288" s="144" t="s">
        <v>49</v>
      </c>
      <c r="G288" s="144" t="s">
        <v>49</v>
      </c>
      <c r="H288" s="145"/>
    </row>
    <row r="289" spans="3:8" ht="13.2" x14ac:dyDescent="0.25">
      <c r="C289" s="171">
        <v>2110</v>
      </c>
      <c r="D289" s="159" t="s">
        <v>672</v>
      </c>
      <c r="E289" s="147" t="s">
        <v>376</v>
      </c>
      <c r="F289" s="144">
        <v>2110</v>
      </c>
      <c r="G289" s="144" t="s">
        <v>673</v>
      </c>
      <c r="H289" s="145"/>
    </row>
    <row r="290" spans="3:8" ht="13.2" x14ac:dyDescent="0.25">
      <c r="C290" s="171"/>
      <c r="D290" s="159"/>
      <c r="E290" s="147" t="s">
        <v>376</v>
      </c>
      <c r="F290" s="144">
        <v>2111</v>
      </c>
      <c r="G290" s="144" t="s">
        <v>674</v>
      </c>
      <c r="H290" s="145"/>
    </row>
    <row r="291" spans="3:8" ht="13.2" x14ac:dyDescent="0.25">
      <c r="C291" s="171"/>
      <c r="D291" s="159"/>
      <c r="E291" s="147" t="s">
        <v>376</v>
      </c>
      <c r="F291" s="144">
        <v>2112</v>
      </c>
      <c r="G291" s="144" t="s">
        <v>675</v>
      </c>
      <c r="H291" s="145"/>
    </row>
    <row r="292" spans="3:8" ht="13.2" x14ac:dyDescent="0.25">
      <c r="C292" s="171"/>
      <c r="D292" s="159"/>
      <c r="E292" s="147" t="s">
        <v>376</v>
      </c>
      <c r="F292" s="144">
        <v>2113</v>
      </c>
      <c r="G292" s="144" t="s">
        <v>676</v>
      </c>
      <c r="H292" s="145"/>
    </row>
    <row r="293" spans="3:8" ht="13.2" x14ac:dyDescent="0.25">
      <c r="C293" s="142">
        <v>2120</v>
      </c>
      <c r="D293" s="142" t="s">
        <v>672</v>
      </c>
      <c r="E293" s="147" t="s">
        <v>376</v>
      </c>
      <c r="F293" s="144">
        <v>2123</v>
      </c>
      <c r="G293" s="144" t="s">
        <v>677</v>
      </c>
      <c r="H293" s="145"/>
    </row>
    <row r="294" spans="3:8" ht="13.2" x14ac:dyDescent="0.25">
      <c r="C294" s="142" t="s">
        <v>49</v>
      </c>
      <c r="D294" s="142" t="s">
        <v>49</v>
      </c>
      <c r="E294" s="147" t="s">
        <v>376</v>
      </c>
      <c r="F294" s="144">
        <v>2124</v>
      </c>
      <c r="G294" s="144" t="s">
        <v>678</v>
      </c>
      <c r="H294" s="145"/>
    </row>
    <row r="295" spans="3:8" ht="13.2" x14ac:dyDescent="0.25">
      <c r="C295" s="142" t="s">
        <v>49</v>
      </c>
      <c r="D295" s="142" t="s">
        <v>49</v>
      </c>
      <c r="E295" s="147" t="s">
        <v>376</v>
      </c>
      <c r="F295" s="144">
        <v>2125</v>
      </c>
      <c r="G295" s="144" t="s">
        <v>679</v>
      </c>
      <c r="H295" s="145"/>
    </row>
    <row r="296" spans="3:8" ht="13.2" x14ac:dyDescent="0.25">
      <c r="C296" s="142" t="s">
        <v>49</v>
      </c>
      <c r="D296" s="142" t="s">
        <v>49</v>
      </c>
      <c r="E296" s="147" t="s">
        <v>376</v>
      </c>
      <c r="F296" s="144">
        <v>2126</v>
      </c>
      <c r="G296" s="144" t="s">
        <v>680</v>
      </c>
      <c r="H296" s="145"/>
    </row>
    <row r="297" spans="3:8" ht="13.2" x14ac:dyDescent="0.25">
      <c r="C297" s="142" t="s">
        <v>49</v>
      </c>
      <c r="D297" s="142" t="s">
        <v>49</v>
      </c>
      <c r="E297" s="147" t="s">
        <v>376</v>
      </c>
      <c r="F297" s="144">
        <v>2127</v>
      </c>
      <c r="G297" s="144" t="s">
        <v>681</v>
      </c>
      <c r="H297" s="145"/>
    </row>
    <row r="298" spans="3:8" ht="13.2" x14ac:dyDescent="0.25">
      <c r="C298" s="142" t="s">
        <v>49</v>
      </c>
      <c r="D298" s="142" t="s">
        <v>49</v>
      </c>
      <c r="E298" s="147" t="s">
        <v>376</v>
      </c>
      <c r="F298" s="144">
        <v>2128</v>
      </c>
      <c r="G298" s="144" t="s">
        <v>682</v>
      </c>
      <c r="H298" s="145" t="s">
        <v>374</v>
      </c>
    </row>
    <row r="299" spans="3:8" ht="13.2" x14ac:dyDescent="0.25">
      <c r="C299" s="157"/>
      <c r="D299" s="157"/>
      <c r="E299" s="147" t="s">
        <v>376</v>
      </c>
      <c r="F299" s="144">
        <v>2129</v>
      </c>
      <c r="G299" s="144" t="s">
        <v>683</v>
      </c>
      <c r="H299" s="145" t="s">
        <v>374</v>
      </c>
    </row>
    <row r="300" spans="3:8" ht="13.2" x14ac:dyDescent="0.25">
      <c r="C300" s="157">
        <v>2130</v>
      </c>
      <c r="D300" s="142" t="s">
        <v>672</v>
      </c>
      <c r="E300" s="147"/>
      <c r="F300" s="144">
        <v>2130</v>
      </c>
      <c r="G300" s="144" t="s">
        <v>684</v>
      </c>
      <c r="H300" s="145" t="s">
        <v>374</v>
      </c>
    </row>
    <row r="301" spans="3:8" ht="13.2" x14ac:dyDescent="0.25">
      <c r="C301" s="157"/>
      <c r="D301" s="157"/>
      <c r="E301" s="147"/>
      <c r="F301" s="144">
        <v>2131</v>
      </c>
      <c r="G301" s="144" t="s">
        <v>685</v>
      </c>
      <c r="H301" s="145" t="s">
        <v>374</v>
      </c>
    </row>
    <row r="302" spans="3:8" ht="13.2" x14ac:dyDescent="0.25">
      <c r="C302" s="157"/>
      <c r="D302" s="157"/>
      <c r="E302" s="147"/>
      <c r="F302" s="144">
        <v>2132</v>
      </c>
      <c r="G302" s="144" t="s">
        <v>686</v>
      </c>
      <c r="H302" s="145" t="s">
        <v>374</v>
      </c>
    </row>
    <row r="303" spans="3:8" ht="13.2" x14ac:dyDescent="0.25">
      <c r="C303" s="157"/>
      <c r="D303" s="157"/>
      <c r="E303" s="147"/>
      <c r="F303" s="144">
        <v>2133</v>
      </c>
      <c r="G303" s="144" t="s">
        <v>687</v>
      </c>
      <c r="H303" s="145" t="s">
        <v>374</v>
      </c>
    </row>
    <row r="304" spans="3:8" ht="13.2" x14ac:dyDescent="0.25">
      <c r="C304" s="157"/>
      <c r="D304" s="157"/>
      <c r="E304" s="147"/>
      <c r="F304" s="144">
        <v>2134</v>
      </c>
      <c r="G304" s="144" t="s">
        <v>688</v>
      </c>
      <c r="H304" s="145" t="s">
        <v>374</v>
      </c>
    </row>
    <row r="305" spans="2:8" ht="13.2" x14ac:dyDescent="0.25">
      <c r="C305" s="157"/>
      <c r="D305" s="157"/>
      <c r="E305" s="147"/>
      <c r="F305" s="144">
        <v>2135</v>
      </c>
      <c r="G305" s="144" t="s">
        <v>689</v>
      </c>
      <c r="H305" s="145" t="s">
        <v>374</v>
      </c>
    </row>
    <row r="306" spans="2:8" ht="13.2" x14ac:dyDescent="0.25">
      <c r="C306" s="157"/>
      <c r="D306" s="157"/>
      <c r="E306" s="147"/>
      <c r="F306" s="144">
        <v>2136</v>
      </c>
      <c r="G306" s="144" t="s">
        <v>690</v>
      </c>
      <c r="H306" s="145" t="s">
        <v>374</v>
      </c>
    </row>
    <row r="307" spans="2:8" ht="13.2" x14ac:dyDescent="0.25">
      <c r="C307" s="157"/>
      <c r="D307" s="157"/>
      <c r="E307" s="147"/>
      <c r="F307" s="144">
        <v>2137</v>
      </c>
      <c r="G307" s="144" t="s">
        <v>691</v>
      </c>
      <c r="H307" s="145" t="s">
        <v>374</v>
      </c>
    </row>
    <row r="308" spans="2:8" ht="13.2" x14ac:dyDescent="0.25">
      <c r="C308" s="157"/>
      <c r="D308" s="157"/>
      <c r="E308" s="147"/>
      <c r="F308" s="144">
        <v>2138</v>
      </c>
      <c r="G308" s="144" t="s">
        <v>692</v>
      </c>
      <c r="H308" s="145" t="s">
        <v>374</v>
      </c>
    </row>
    <row r="309" spans="2:8" ht="13.2" x14ac:dyDescent="0.25">
      <c r="C309" s="157"/>
      <c r="D309" s="157"/>
      <c r="E309" s="147"/>
      <c r="F309" s="144">
        <v>2139</v>
      </c>
      <c r="G309" s="144" t="s">
        <v>693</v>
      </c>
      <c r="H309" s="145" t="s">
        <v>374</v>
      </c>
    </row>
    <row r="310" spans="2:8" ht="13.2" x14ac:dyDescent="0.25">
      <c r="C310" s="169" t="s">
        <v>694</v>
      </c>
      <c r="D310" s="164"/>
      <c r="E310" s="165"/>
      <c r="F310" s="144" t="s">
        <v>49</v>
      </c>
      <c r="G310" s="144" t="s">
        <v>49</v>
      </c>
      <c r="H310" s="145"/>
    </row>
    <row r="311" spans="2:8" ht="13.2" x14ac:dyDescent="0.25">
      <c r="B311" s="144" t="s">
        <v>376</v>
      </c>
      <c r="C311" s="142">
        <v>2150</v>
      </c>
      <c r="D311" s="142" t="s">
        <v>695</v>
      </c>
      <c r="E311" s="147"/>
      <c r="F311" s="144">
        <v>2151</v>
      </c>
      <c r="G311" s="144" t="s">
        <v>696</v>
      </c>
      <c r="H311" s="145"/>
    </row>
    <row r="312" spans="2:8" ht="13.2" x14ac:dyDescent="0.25">
      <c r="C312" s="142" t="s">
        <v>49</v>
      </c>
      <c r="D312" s="142" t="s">
        <v>49</v>
      </c>
      <c r="E312" s="147"/>
      <c r="F312" s="144">
        <v>2152</v>
      </c>
      <c r="G312" s="144" t="s">
        <v>697</v>
      </c>
      <c r="H312" s="145"/>
    </row>
    <row r="313" spans="2:8" ht="13.2" x14ac:dyDescent="0.25">
      <c r="C313" s="142" t="s">
        <v>49</v>
      </c>
      <c r="D313" s="142" t="s">
        <v>49</v>
      </c>
      <c r="E313" s="147"/>
      <c r="F313" s="144">
        <v>2153</v>
      </c>
      <c r="G313" s="144" t="s">
        <v>698</v>
      </c>
      <c r="H313" s="145"/>
    </row>
    <row r="314" spans="2:8" ht="13.2" x14ac:dyDescent="0.25">
      <c r="C314" s="142">
        <v>2160</v>
      </c>
      <c r="D314" s="142" t="s">
        <v>699</v>
      </c>
      <c r="E314" s="147"/>
      <c r="F314" s="144">
        <v>2161</v>
      </c>
      <c r="G314" s="144" t="s">
        <v>700</v>
      </c>
      <c r="H314" s="145"/>
    </row>
    <row r="315" spans="2:8" ht="13.2" x14ac:dyDescent="0.25">
      <c r="C315" s="142" t="s">
        <v>49</v>
      </c>
      <c r="D315" s="142" t="s">
        <v>49</v>
      </c>
      <c r="E315" s="147"/>
      <c r="F315" s="144">
        <v>2162</v>
      </c>
      <c r="G315" s="144" t="s">
        <v>701</v>
      </c>
      <c r="H315" s="145"/>
    </row>
    <row r="316" spans="2:8" ht="13.2" x14ac:dyDescent="0.25">
      <c r="C316" s="142" t="s">
        <v>49</v>
      </c>
      <c r="D316" s="142" t="s">
        <v>49</v>
      </c>
      <c r="E316" s="147"/>
      <c r="F316" s="144">
        <v>2163</v>
      </c>
      <c r="G316" s="144" t="s">
        <v>702</v>
      </c>
      <c r="H316" s="145"/>
    </row>
    <row r="317" spans="2:8" ht="13.2" x14ac:dyDescent="0.25">
      <c r="C317" s="142" t="s">
        <v>49</v>
      </c>
      <c r="D317" s="142" t="s">
        <v>49</v>
      </c>
      <c r="E317" s="147"/>
      <c r="F317" s="144">
        <v>2164</v>
      </c>
      <c r="G317" s="144" t="s">
        <v>703</v>
      </c>
      <c r="H317" s="145"/>
    </row>
    <row r="318" spans="2:8" ht="26.4" x14ac:dyDescent="0.25">
      <c r="C318" s="142">
        <v>2180</v>
      </c>
      <c r="D318" s="142" t="s">
        <v>704</v>
      </c>
      <c r="E318" s="150" t="s">
        <v>378</v>
      </c>
      <c r="F318" s="144">
        <v>2181</v>
      </c>
      <c r="G318" s="144" t="s">
        <v>705</v>
      </c>
      <c r="H318" s="145"/>
    </row>
    <row r="319" spans="2:8" ht="13.2" x14ac:dyDescent="0.25">
      <c r="C319" s="142" t="s">
        <v>49</v>
      </c>
      <c r="D319" s="142" t="s">
        <v>49</v>
      </c>
      <c r="E319" s="147"/>
      <c r="F319" s="144">
        <v>2185</v>
      </c>
      <c r="G319" s="144" t="s">
        <v>706</v>
      </c>
      <c r="H319" s="145"/>
    </row>
    <row r="320" spans="2:8" ht="13.2" x14ac:dyDescent="0.25">
      <c r="C320" s="142">
        <v>2190</v>
      </c>
      <c r="D320" s="142" t="s">
        <v>707</v>
      </c>
      <c r="E320" s="147"/>
      <c r="F320" s="144"/>
      <c r="G320" s="144"/>
      <c r="H320" s="145"/>
    </row>
    <row r="321" spans="2:8" ht="13.2" x14ac:dyDescent="0.25">
      <c r="C321" s="142" t="s">
        <v>49</v>
      </c>
      <c r="D321" s="142" t="s">
        <v>49</v>
      </c>
      <c r="E321" s="147"/>
      <c r="F321" s="144">
        <v>2196</v>
      </c>
      <c r="G321" s="144" t="s">
        <v>708</v>
      </c>
      <c r="H321" s="145"/>
    </row>
    <row r="322" spans="2:8" ht="13.2" x14ac:dyDescent="0.25">
      <c r="C322" s="121" t="s">
        <v>49</v>
      </c>
      <c r="D322" s="121" t="s">
        <v>49</v>
      </c>
      <c r="E322" s="122"/>
      <c r="F322" s="119">
        <v>2199</v>
      </c>
      <c r="G322" s="119" t="s">
        <v>707</v>
      </c>
      <c r="H322" s="145"/>
    </row>
    <row r="323" spans="2:8" ht="13.2" x14ac:dyDescent="0.25">
      <c r="D323" s="121"/>
      <c r="E323" s="122"/>
      <c r="H323" s="145"/>
    </row>
    <row r="324" spans="2:8" ht="13.2" x14ac:dyDescent="0.25">
      <c r="C324" s="135">
        <v>22</v>
      </c>
      <c r="D324" s="140" t="s">
        <v>278</v>
      </c>
      <c r="E324" s="141"/>
      <c r="F324" s="131"/>
      <c r="G324" s="132"/>
      <c r="H324" s="133"/>
    </row>
    <row r="325" spans="2:8" ht="13.2" x14ac:dyDescent="0.25">
      <c r="B325" s="134" t="s">
        <v>376</v>
      </c>
      <c r="C325" s="142">
        <v>2210</v>
      </c>
      <c r="D325" s="142" t="s">
        <v>709</v>
      </c>
      <c r="E325" s="147"/>
      <c r="F325" s="144"/>
      <c r="G325" s="144"/>
      <c r="H325" s="145"/>
    </row>
    <row r="326" spans="2:8" ht="13.2" x14ac:dyDescent="0.25">
      <c r="B326" s="134" t="s">
        <v>376</v>
      </c>
      <c r="C326" s="142">
        <v>2220</v>
      </c>
      <c r="D326" s="142" t="s">
        <v>710</v>
      </c>
      <c r="E326" s="147"/>
      <c r="F326" s="144" t="s">
        <v>49</v>
      </c>
      <c r="G326" s="144" t="s">
        <v>49</v>
      </c>
      <c r="H326" s="145"/>
    </row>
    <row r="327" spans="2:8" ht="13.2" x14ac:dyDescent="0.25">
      <c r="B327" s="134"/>
      <c r="C327" s="142">
        <v>2230</v>
      </c>
      <c r="D327" s="142" t="s">
        <v>711</v>
      </c>
      <c r="E327" s="147"/>
      <c r="F327" s="144"/>
      <c r="G327" s="144"/>
      <c r="H327" s="145"/>
    </row>
    <row r="328" spans="2:8" ht="26.4" x14ac:dyDescent="0.25">
      <c r="B328" s="172" t="s">
        <v>378</v>
      </c>
      <c r="C328" s="142">
        <v>2240</v>
      </c>
      <c r="D328" s="142" t="s">
        <v>712</v>
      </c>
      <c r="E328" s="147"/>
      <c r="F328" s="144"/>
      <c r="G328" s="144"/>
      <c r="H328" s="145"/>
    </row>
    <row r="329" spans="2:8" ht="13.2" x14ac:dyDescent="0.25">
      <c r="B329" s="134"/>
      <c r="C329" s="142">
        <v>2250</v>
      </c>
      <c r="D329" s="142" t="s">
        <v>713</v>
      </c>
      <c r="E329" s="147"/>
      <c r="F329" s="144">
        <v>2252</v>
      </c>
      <c r="G329" s="144" t="s">
        <v>714</v>
      </c>
      <c r="H329" s="145"/>
    </row>
    <row r="330" spans="2:8" ht="13.2" x14ac:dyDescent="0.25">
      <c r="B330" s="134"/>
      <c r="C330" s="142"/>
      <c r="D330" s="142"/>
      <c r="E330" s="147"/>
      <c r="F330" s="144">
        <v>2253</v>
      </c>
      <c r="G330" s="144" t="s">
        <v>715</v>
      </c>
      <c r="H330" s="145"/>
    </row>
    <row r="331" spans="2:8" ht="13.2" x14ac:dyDescent="0.25">
      <c r="B331" s="134"/>
      <c r="C331" s="142" t="s">
        <v>49</v>
      </c>
      <c r="D331" s="142" t="s">
        <v>49</v>
      </c>
      <c r="E331" s="147"/>
      <c r="F331" s="144"/>
      <c r="G331" s="144"/>
      <c r="H331" s="145"/>
    </row>
    <row r="332" spans="2:8" ht="13.2" x14ac:dyDescent="0.25">
      <c r="B332" s="134" t="s">
        <v>376</v>
      </c>
      <c r="C332" s="121">
        <v>2290</v>
      </c>
      <c r="D332" s="121" t="s">
        <v>716</v>
      </c>
      <c r="E332" s="122"/>
      <c r="F332" s="119" t="s">
        <v>49</v>
      </c>
      <c r="G332" s="119" t="s">
        <v>49</v>
      </c>
      <c r="H332" s="145"/>
    </row>
    <row r="333" spans="2:8" ht="13.2" x14ac:dyDescent="0.25">
      <c r="B333" s="134"/>
      <c r="D333" s="121"/>
      <c r="E333" s="122"/>
      <c r="H333" s="145"/>
    </row>
    <row r="334" spans="2:8" ht="13.2" x14ac:dyDescent="0.25">
      <c r="B334" s="134"/>
      <c r="C334" s="136">
        <v>23</v>
      </c>
      <c r="D334" s="140" t="s">
        <v>279</v>
      </c>
      <c r="E334" s="141"/>
      <c r="F334" s="131"/>
      <c r="G334" s="132"/>
      <c r="H334" s="133"/>
    </row>
    <row r="335" spans="2:8" ht="13.2" x14ac:dyDescent="0.25">
      <c r="C335" s="142">
        <v>2310</v>
      </c>
      <c r="D335" s="142" t="s">
        <v>717</v>
      </c>
      <c r="E335" s="147"/>
      <c r="F335" s="144" t="s">
        <v>49</v>
      </c>
      <c r="G335" s="144" t="s">
        <v>49</v>
      </c>
      <c r="H335" s="145"/>
    </row>
    <row r="336" spans="2:8" ht="13.2" x14ac:dyDescent="0.25">
      <c r="C336" s="142">
        <v>2320</v>
      </c>
      <c r="D336" s="142" t="s">
        <v>718</v>
      </c>
      <c r="E336" s="147"/>
      <c r="F336" s="144">
        <v>2321</v>
      </c>
      <c r="G336" s="142" t="s">
        <v>719</v>
      </c>
      <c r="H336" s="145"/>
    </row>
    <row r="337" spans="2:8" ht="13.2" x14ac:dyDescent="0.25">
      <c r="C337" s="142"/>
      <c r="D337" s="142"/>
      <c r="E337" s="147"/>
      <c r="F337" s="144">
        <v>2322</v>
      </c>
      <c r="G337" s="170" t="s">
        <v>720</v>
      </c>
      <c r="H337" s="145"/>
    </row>
    <row r="338" spans="2:8" ht="13.2" x14ac:dyDescent="0.25">
      <c r="C338" s="142"/>
      <c r="D338" s="142"/>
      <c r="E338" s="147"/>
      <c r="F338" s="144">
        <v>2323</v>
      </c>
      <c r="G338" s="144" t="s">
        <v>721</v>
      </c>
      <c r="H338" s="145"/>
    </row>
    <row r="339" spans="2:8" ht="13.2" x14ac:dyDescent="0.25">
      <c r="C339" s="142" t="s">
        <v>49</v>
      </c>
      <c r="D339" s="142" t="s">
        <v>49</v>
      </c>
      <c r="E339" s="147"/>
      <c r="F339" s="144">
        <v>2324</v>
      </c>
      <c r="G339" s="144" t="s">
        <v>722</v>
      </c>
      <c r="H339" s="145"/>
    </row>
    <row r="340" spans="2:8" ht="13.2" x14ac:dyDescent="0.25">
      <c r="B340" s="134" t="s">
        <v>376</v>
      </c>
      <c r="C340" s="142">
        <v>2330</v>
      </c>
      <c r="D340" s="142" t="s">
        <v>723</v>
      </c>
      <c r="E340" s="147"/>
      <c r="F340" s="232" t="s">
        <v>724</v>
      </c>
      <c r="G340" s="232"/>
      <c r="H340" s="145"/>
    </row>
    <row r="341" spans="2:8" ht="13.2" x14ac:dyDescent="0.25">
      <c r="C341" s="142" t="s">
        <v>49</v>
      </c>
      <c r="D341" s="142" t="s">
        <v>49</v>
      </c>
      <c r="E341" s="147"/>
      <c r="F341" s="144">
        <v>2331</v>
      </c>
      <c r="G341" s="144" t="s">
        <v>725</v>
      </c>
      <c r="H341" s="145"/>
    </row>
    <row r="342" spans="2:8" ht="13.2" x14ac:dyDescent="0.25">
      <c r="C342" s="142" t="s">
        <v>49</v>
      </c>
      <c r="D342" s="142" t="s">
        <v>49</v>
      </c>
      <c r="E342" s="147"/>
      <c r="F342" s="144">
        <v>2332</v>
      </c>
      <c r="G342" s="144" t="s">
        <v>726</v>
      </c>
      <c r="H342" s="145"/>
    </row>
    <row r="343" spans="2:8" ht="13.2" x14ac:dyDescent="0.25">
      <c r="C343" s="142" t="s">
        <v>49</v>
      </c>
      <c r="D343" s="142" t="s">
        <v>49</v>
      </c>
      <c r="E343" s="147"/>
      <c r="F343" s="232" t="s">
        <v>727</v>
      </c>
      <c r="G343" s="232"/>
      <c r="H343" s="145"/>
    </row>
    <row r="344" spans="2:8" ht="13.2" x14ac:dyDescent="0.25">
      <c r="C344" s="142" t="s">
        <v>49</v>
      </c>
      <c r="D344" s="142" t="s">
        <v>49</v>
      </c>
      <c r="E344" s="147"/>
      <c r="F344" s="144">
        <v>2331</v>
      </c>
      <c r="G344" s="144" t="s">
        <v>728</v>
      </c>
      <c r="H344" s="145"/>
    </row>
    <row r="345" spans="2:8" ht="13.2" x14ac:dyDescent="0.25">
      <c r="C345" s="142" t="s">
        <v>49</v>
      </c>
      <c r="D345" s="142" t="s">
        <v>49</v>
      </c>
      <c r="E345" s="147"/>
      <c r="F345" s="144">
        <v>2332</v>
      </c>
      <c r="G345" s="144" t="s">
        <v>729</v>
      </c>
      <c r="H345" s="145"/>
    </row>
    <row r="346" spans="2:8" ht="13.2" x14ac:dyDescent="0.25">
      <c r="C346" s="142" t="s">
        <v>49</v>
      </c>
      <c r="D346" s="142" t="s">
        <v>49</v>
      </c>
      <c r="E346" s="147"/>
      <c r="F346" s="144">
        <v>2335</v>
      </c>
      <c r="G346" s="144" t="s">
        <v>730</v>
      </c>
      <c r="H346" s="145"/>
    </row>
    <row r="347" spans="2:8" ht="13.2" x14ac:dyDescent="0.25">
      <c r="C347" s="142" t="s">
        <v>49</v>
      </c>
      <c r="D347" s="142" t="s">
        <v>49</v>
      </c>
      <c r="E347" s="147"/>
      <c r="F347" s="144">
        <v>2336</v>
      </c>
      <c r="G347" s="144" t="s">
        <v>731</v>
      </c>
      <c r="H347" s="145"/>
    </row>
    <row r="348" spans="2:8" ht="13.2" x14ac:dyDescent="0.25">
      <c r="C348" s="142">
        <v>2340</v>
      </c>
      <c r="D348" s="142" t="s">
        <v>732</v>
      </c>
      <c r="E348" s="147"/>
      <c r="F348" s="144" t="s">
        <v>49</v>
      </c>
      <c r="G348" s="144" t="s">
        <v>49</v>
      </c>
      <c r="H348" s="145"/>
    </row>
    <row r="349" spans="2:8" ht="13.2" x14ac:dyDescent="0.25">
      <c r="B349" s="134" t="s">
        <v>376</v>
      </c>
      <c r="C349" s="142">
        <v>2350</v>
      </c>
      <c r="D349" s="142" t="s">
        <v>733</v>
      </c>
      <c r="E349" s="147"/>
      <c r="F349" s="144">
        <v>2351</v>
      </c>
      <c r="G349" s="144" t="s">
        <v>734</v>
      </c>
      <c r="H349" s="145"/>
    </row>
    <row r="350" spans="2:8" ht="13.2" x14ac:dyDescent="0.25">
      <c r="C350" s="142" t="s">
        <v>49</v>
      </c>
      <c r="D350" s="142" t="s">
        <v>49</v>
      </c>
      <c r="E350" s="147"/>
      <c r="F350" s="144">
        <v>2355</v>
      </c>
      <c r="G350" s="144" t="s">
        <v>735</v>
      </c>
      <c r="H350" s="145"/>
    </row>
    <row r="351" spans="2:8" ht="13.2" x14ac:dyDescent="0.25">
      <c r="C351" s="142" t="s">
        <v>49</v>
      </c>
      <c r="D351" s="142" t="s">
        <v>49</v>
      </c>
      <c r="E351" s="147"/>
      <c r="F351" s="144">
        <v>2359</v>
      </c>
      <c r="G351" s="144" t="s">
        <v>736</v>
      </c>
      <c r="H351" s="145"/>
    </row>
    <row r="352" spans="2:8" ht="13.2" x14ac:dyDescent="0.25">
      <c r="C352" s="142">
        <v>2360</v>
      </c>
      <c r="D352" s="142" t="s">
        <v>737</v>
      </c>
      <c r="E352" s="147"/>
      <c r="F352" s="144">
        <v>2361</v>
      </c>
      <c r="G352" s="144" t="s">
        <v>738</v>
      </c>
      <c r="H352" s="145"/>
    </row>
    <row r="353" spans="1:8" ht="13.2" x14ac:dyDescent="0.25">
      <c r="C353" s="142" t="s">
        <v>49</v>
      </c>
      <c r="D353" s="142" t="s">
        <v>49</v>
      </c>
      <c r="E353" s="147"/>
      <c r="F353" s="144">
        <v>2362</v>
      </c>
      <c r="G353" s="144" t="s">
        <v>739</v>
      </c>
      <c r="H353" s="145"/>
    </row>
    <row r="354" spans="1:8" ht="13.2" x14ac:dyDescent="0.25">
      <c r="C354" s="142" t="s">
        <v>49</v>
      </c>
      <c r="D354" s="142" t="s">
        <v>49</v>
      </c>
      <c r="E354" s="147"/>
      <c r="F354" s="144">
        <v>2363</v>
      </c>
      <c r="G354" s="144" t="s">
        <v>740</v>
      </c>
      <c r="H354" s="145"/>
    </row>
    <row r="355" spans="1:8" ht="26.4" x14ac:dyDescent="0.25">
      <c r="A355" s="118" t="s">
        <v>374</v>
      </c>
      <c r="C355" s="142">
        <v>2370</v>
      </c>
      <c r="D355" s="142" t="s">
        <v>741</v>
      </c>
      <c r="E355" s="147"/>
      <c r="F355" s="144">
        <v>2371</v>
      </c>
      <c r="G355" s="144" t="s">
        <v>742</v>
      </c>
      <c r="H355" s="118" t="s">
        <v>374</v>
      </c>
    </row>
    <row r="356" spans="1:8" ht="13.2" x14ac:dyDescent="0.25">
      <c r="C356" s="142"/>
      <c r="D356" s="142"/>
      <c r="E356" s="147"/>
      <c r="F356" s="144">
        <v>2372</v>
      </c>
      <c r="G356" s="144" t="s">
        <v>743</v>
      </c>
      <c r="H356" s="118" t="s">
        <v>374</v>
      </c>
    </row>
    <row r="357" spans="1:8" ht="13.2" x14ac:dyDescent="0.25">
      <c r="C357" s="142"/>
      <c r="D357" s="142"/>
      <c r="E357" s="147"/>
      <c r="F357" s="144">
        <v>2373</v>
      </c>
      <c r="G357" s="144" t="s">
        <v>744</v>
      </c>
      <c r="H357" s="118" t="s">
        <v>374</v>
      </c>
    </row>
    <row r="358" spans="1:8" ht="13.2" x14ac:dyDescent="0.25">
      <c r="C358" s="142"/>
      <c r="D358" s="142"/>
      <c r="E358" s="147"/>
      <c r="F358" s="144" t="s">
        <v>49</v>
      </c>
      <c r="G358" s="144" t="s">
        <v>49</v>
      </c>
      <c r="H358" s="145"/>
    </row>
    <row r="359" spans="1:8" ht="13.2" x14ac:dyDescent="0.25">
      <c r="B359" s="134" t="s">
        <v>376</v>
      </c>
      <c r="C359" s="142">
        <v>2390</v>
      </c>
      <c r="D359" s="142" t="s">
        <v>745</v>
      </c>
      <c r="E359" s="147"/>
      <c r="F359" s="144">
        <v>2391</v>
      </c>
      <c r="G359" s="144" t="s">
        <v>746</v>
      </c>
      <c r="H359" s="145"/>
    </row>
    <row r="360" spans="1:8" ht="13.2" x14ac:dyDescent="0.25">
      <c r="C360" s="142" t="s">
        <v>49</v>
      </c>
      <c r="D360" s="142" t="s">
        <v>49</v>
      </c>
      <c r="E360" s="147"/>
      <c r="F360" s="144">
        <v>2392</v>
      </c>
      <c r="G360" s="144" t="s">
        <v>747</v>
      </c>
      <c r="H360" s="145"/>
    </row>
    <row r="361" spans="1:8" ht="13.2" x14ac:dyDescent="0.25">
      <c r="C361" s="142" t="s">
        <v>49</v>
      </c>
      <c r="D361" s="142" t="s">
        <v>49</v>
      </c>
      <c r="E361" s="150" t="s">
        <v>376</v>
      </c>
      <c r="F361" s="144">
        <v>2393</v>
      </c>
      <c r="G361" s="144" t="s">
        <v>748</v>
      </c>
      <c r="H361" s="145"/>
    </row>
    <row r="362" spans="1:8" ht="13.2" x14ac:dyDescent="0.25">
      <c r="C362" s="142" t="s">
        <v>49</v>
      </c>
      <c r="D362" s="142" t="s">
        <v>49</v>
      </c>
      <c r="E362" s="147"/>
      <c r="F362" s="144">
        <v>2394</v>
      </c>
      <c r="G362" s="144" t="s">
        <v>749</v>
      </c>
      <c r="H362" s="145"/>
    </row>
    <row r="363" spans="1:8" ht="13.2" x14ac:dyDescent="0.25">
      <c r="C363" s="142" t="s">
        <v>49</v>
      </c>
      <c r="D363" s="142" t="s">
        <v>49</v>
      </c>
      <c r="E363" s="147"/>
      <c r="F363" s="144">
        <v>2395</v>
      </c>
      <c r="G363" s="144" t="s">
        <v>750</v>
      </c>
      <c r="H363" s="145"/>
    </row>
    <row r="364" spans="1:8" ht="13.2" x14ac:dyDescent="0.25">
      <c r="C364" s="142"/>
      <c r="D364" s="142"/>
      <c r="E364" s="147"/>
      <c r="F364" s="144">
        <v>2396</v>
      </c>
      <c r="G364" s="144" t="s">
        <v>508</v>
      </c>
      <c r="H364" s="145"/>
    </row>
    <row r="365" spans="1:8" ht="13.2" x14ac:dyDescent="0.25">
      <c r="C365" s="142" t="s">
        <v>49</v>
      </c>
      <c r="D365" s="142" t="s">
        <v>49</v>
      </c>
      <c r="E365" s="147"/>
      <c r="F365" s="144">
        <v>2397</v>
      </c>
      <c r="G365" s="144" t="s">
        <v>751</v>
      </c>
      <c r="H365" s="145"/>
    </row>
    <row r="366" spans="1:8" ht="13.2" x14ac:dyDescent="0.25">
      <c r="C366" s="121" t="s">
        <v>49</v>
      </c>
      <c r="D366" s="121" t="s">
        <v>49</v>
      </c>
      <c r="E366" s="122"/>
      <c r="F366" s="119">
        <v>2399</v>
      </c>
      <c r="G366" s="119" t="s">
        <v>745</v>
      </c>
      <c r="H366" s="145"/>
    </row>
    <row r="367" spans="1:8" ht="13.2" x14ac:dyDescent="0.25">
      <c r="D367" s="121"/>
      <c r="E367" s="122"/>
      <c r="H367" s="145"/>
    </row>
    <row r="368" spans="1:8" ht="26.4" x14ac:dyDescent="0.25">
      <c r="C368" s="135">
        <v>24</v>
      </c>
      <c r="D368" s="140" t="s">
        <v>280</v>
      </c>
      <c r="E368" s="141"/>
      <c r="F368" s="131"/>
      <c r="G368" s="132"/>
      <c r="H368" s="133"/>
    </row>
    <row r="369" spans="2:8" ht="13.2" x14ac:dyDescent="0.25">
      <c r="B369" s="134" t="s">
        <v>376</v>
      </c>
      <c r="C369" s="142">
        <v>2410</v>
      </c>
      <c r="D369" s="142" t="s">
        <v>752</v>
      </c>
      <c r="E369" s="147"/>
      <c r="F369" s="144">
        <v>2411</v>
      </c>
      <c r="G369" s="144" t="s">
        <v>753</v>
      </c>
      <c r="H369" s="145"/>
    </row>
    <row r="370" spans="2:8" ht="13.2" x14ac:dyDescent="0.25">
      <c r="C370" s="142" t="s">
        <v>49</v>
      </c>
      <c r="D370" s="142" t="s">
        <v>49</v>
      </c>
      <c r="E370" s="147"/>
      <c r="F370" s="144">
        <v>2417</v>
      </c>
      <c r="G370" s="144" t="s">
        <v>754</v>
      </c>
      <c r="H370" s="145"/>
    </row>
    <row r="371" spans="2:8" ht="13.2" x14ac:dyDescent="0.25">
      <c r="C371" s="142" t="s">
        <v>49</v>
      </c>
      <c r="D371" s="142" t="s">
        <v>49</v>
      </c>
      <c r="E371" s="147"/>
      <c r="F371" s="144"/>
      <c r="G371" s="144"/>
      <c r="H371" s="145"/>
    </row>
    <row r="372" spans="2:8" ht="13.2" x14ac:dyDescent="0.25">
      <c r="C372" s="142" t="s">
        <v>49</v>
      </c>
      <c r="D372" s="142" t="s">
        <v>49</v>
      </c>
      <c r="E372" s="147"/>
      <c r="F372" s="144">
        <v>2419</v>
      </c>
      <c r="G372" s="144" t="s">
        <v>755</v>
      </c>
      <c r="H372" s="145"/>
    </row>
    <row r="373" spans="2:8" ht="13.2" x14ac:dyDescent="0.25">
      <c r="B373" s="134" t="s">
        <v>376</v>
      </c>
      <c r="C373" s="142">
        <v>2420</v>
      </c>
      <c r="D373" s="142" t="s">
        <v>756</v>
      </c>
      <c r="E373" s="147"/>
      <c r="F373" s="144">
        <v>2421</v>
      </c>
      <c r="G373" s="144" t="s">
        <v>757</v>
      </c>
      <c r="H373" s="145"/>
    </row>
    <row r="374" spans="2:8" ht="13.2" x14ac:dyDescent="0.25">
      <c r="C374" s="142" t="s">
        <v>49</v>
      </c>
      <c r="D374" s="142" t="s">
        <v>49</v>
      </c>
      <c r="E374" s="147"/>
      <c r="F374" s="144">
        <v>2429</v>
      </c>
      <c r="G374" s="144" t="s">
        <v>758</v>
      </c>
      <c r="H374" s="145"/>
    </row>
    <row r="375" spans="2:8" ht="13.2" x14ac:dyDescent="0.25">
      <c r="C375" s="142">
        <v>2430</v>
      </c>
      <c r="D375" s="142" t="s">
        <v>532</v>
      </c>
      <c r="E375" s="147"/>
      <c r="F375" s="144">
        <v>2431</v>
      </c>
      <c r="G375" s="144" t="s">
        <v>534</v>
      </c>
      <c r="H375" s="145"/>
    </row>
    <row r="376" spans="2:8" ht="13.2" x14ac:dyDescent="0.25">
      <c r="C376" s="142" t="s">
        <v>49</v>
      </c>
      <c r="D376" s="142" t="s">
        <v>49</v>
      </c>
      <c r="E376" s="147"/>
      <c r="F376" s="144">
        <v>2438</v>
      </c>
      <c r="G376" s="144" t="s">
        <v>533</v>
      </c>
      <c r="H376" s="145"/>
    </row>
    <row r="377" spans="2:8" ht="13.2" x14ac:dyDescent="0.25">
      <c r="C377" s="142" t="s">
        <v>49</v>
      </c>
      <c r="D377" s="142" t="s">
        <v>49</v>
      </c>
      <c r="E377" s="147"/>
      <c r="F377" s="144">
        <v>2439</v>
      </c>
      <c r="G377" s="144" t="s">
        <v>759</v>
      </c>
      <c r="H377" s="145"/>
    </row>
    <row r="378" spans="2:8" ht="13.2" x14ac:dyDescent="0.25">
      <c r="B378" s="134" t="s">
        <v>376</v>
      </c>
      <c r="C378" s="142">
        <v>2440</v>
      </c>
      <c r="D378" s="142" t="s">
        <v>760</v>
      </c>
      <c r="E378" s="147"/>
      <c r="F378" s="144">
        <v>2441</v>
      </c>
      <c r="G378" s="144" t="s">
        <v>760</v>
      </c>
      <c r="H378" s="145"/>
    </row>
    <row r="379" spans="2:8" ht="13.2" x14ac:dyDescent="0.25">
      <c r="C379" s="142" t="s">
        <v>49</v>
      </c>
      <c r="D379" s="142" t="s">
        <v>49</v>
      </c>
      <c r="E379" s="147"/>
      <c r="F379" s="144">
        <v>2443</v>
      </c>
      <c r="G379" s="144" t="s">
        <v>761</v>
      </c>
      <c r="H379" s="145"/>
    </row>
    <row r="380" spans="2:8" ht="13.2" x14ac:dyDescent="0.25">
      <c r="C380" s="142" t="s">
        <v>49</v>
      </c>
      <c r="D380" s="142" t="s">
        <v>49</v>
      </c>
      <c r="E380" s="147"/>
      <c r="F380" s="144">
        <v>2445</v>
      </c>
      <c r="G380" s="144" t="s">
        <v>762</v>
      </c>
      <c r="H380" s="145"/>
    </row>
    <row r="381" spans="2:8" ht="13.2" x14ac:dyDescent="0.25">
      <c r="C381" s="142" t="s">
        <v>49</v>
      </c>
      <c r="D381" s="142" t="s">
        <v>49</v>
      </c>
      <c r="E381" s="147"/>
      <c r="F381" s="144">
        <v>2448</v>
      </c>
      <c r="G381" s="144" t="s">
        <v>763</v>
      </c>
      <c r="H381" s="145"/>
    </row>
    <row r="382" spans="2:8" ht="13.2" x14ac:dyDescent="0.25">
      <c r="C382" s="142">
        <v>2450</v>
      </c>
      <c r="D382" s="142" t="s">
        <v>764</v>
      </c>
      <c r="E382" s="147"/>
      <c r="F382" s="144" t="s">
        <v>49</v>
      </c>
      <c r="G382" s="144" t="s">
        <v>49</v>
      </c>
      <c r="H382" s="145"/>
    </row>
    <row r="383" spans="2:8" ht="13.2" x14ac:dyDescent="0.25">
      <c r="C383" s="142">
        <v>2460</v>
      </c>
      <c r="D383" s="142" t="s">
        <v>765</v>
      </c>
      <c r="E383" s="147"/>
      <c r="F383" s="144">
        <v>2461</v>
      </c>
      <c r="G383" s="144" t="s">
        <v>766</v>
      </c>
      <c r="H383" s="145"/>
    </row>
    <row r="384" spans="2:8" ht="13.2" x14ac:dyDescent="0.25">
      <c r="C384" s="142" t="s">
        <v>49</v>
      </c>
      <c r="D384" s="142" t="s">
        <v>49</v>
      </c>
      <c r="E384" s="147"/>
      <c r="F384" s="144">
        <v>2462</v>
      </c>
      <c r="G384" s="144" t="s">
        <v>767</v>
      </c>
      <c r="H384" s="145"/>
    </row>
    <row r="385" spans="1:8" ht="13.2" x14ac:dyDescent="0.25">
      <c r="C385" s="142" t="s">
        <v>49</v>
      </c>
      <c r="D385" s="142" t="s">
        <v>49</v>
      </c>
      <c r="E385" s="147"/>
      <c r="F385" s="144">
        <v>2463</v>
      </c>
      <c r="G385" s="144" t="s">
        <v>768</v>
      </c>
      <c r="H385" s="145"/>
    </row>
    <row r="386" spans="1:8" ht="26.4" x14ac:dyDescent="0.25">
      <c r="A386" s="118" t="s">
        <v>374</v>
      </c>
      <c r="C386" s="142">
        <v>2470</v>
      </c>
      <c r="D386" s="142" t="s">
        <v>769</v>
      </c>
      <c r="E386" s="147"/>
      <c r="F386" s="144">
        <v>2471</v>
      </c>
      <c r="G386" s="144" t="s">
        <v>770</v>
      </c>
      <c r="H386" s="118" t="s">
        <v>374</v>
      </c>
    </row>
    <row r="387" spans="1:8" ht="13.2" x14ac:dyDescent="0.25">
      <c r="C387" s="142"/>
      <c r="D387" s="142"/>
      <c r="E387" s="147"/>
      <c r="F387" s="144">
        <v>2472</v>
      </c>
      <c r="G387" s="144" t="s">
        <v>771</v>
      </c>
      <c r="H387" s="118" t="s">
        <v>374</v>
      </c>
    </row>
    <row r="388" spans="1:8" ht="13.2" x14ac:dyDescent="0.25">
      <c r="C388" s="142"/>
      <c r="D388" s="142"/>
      <c r="E388" s="147"/>
      <c r="F388" s="144">
        <v>2473</v>
      </c>
      <c r="G388" s="144" t="s">
        <v>772</v>
      </c>
      <c r="H388" s="118" t="s">
        <v>374</v>
      </c>
    </row>
    <row r="389" spans="1:8" ht="13.2" x14ac:dyDescent="0.25">
      <c r="B389" s="134" t="s">
        <v>376</v>
      </c>
      <c r="C389" s="142">
        <v>2480</v>
      </c>
      <c r="D389" s="142" t="s">
        <v>773</v>
      </c>
      <c r="E389" s="147"/>
      <c r="F389" s="144"/>
      <c r="G389" s="144"/>
      <c r="H389" s="145"/>
    </row>
    <row r="390" spans="1:8" ht="26.4" x14ac:dyDescent="0.25">
      <c r="B390" s="134" t="s">
        <v>376</v>
      </c>
      <c r="C390" s="142">
        <v>2490</v>
      </c>
      <c r="D390" s="142" t="s">
        <v>774</v>
      </c>
      <c r="E390" s="147"/>
      <c r="F390" s="144">
        <v>2491</v>
      </c>
      <c r="G390" s="144" t="s">
        <v>775</v>
      </c>
      <c r="H390" s="145"/>
    </row>
    <row r="391" spans="1:8" ht="13.2" x14ac:dyDescent="0.25">
      <c r="C391" s="142"/>
      <c r="D391" s="142"/>
      <c r="E391" s="147"/>
      <c r="F391" s="144">
        <v>2492</v>
      </c>
      <c r="G391" s="144" t="s">
        <v>776</v>
      </c>
      <c r="H391" s="145"/>
    </row>
    <row r="392" spans="1:8" ht="13.2" x14ac:dyDescent="0.25">
      <c r="C392" s="142" t="s">
        <v>49</v>
      </c>
      <c r="D392" s="142" t="s">
        <v>49</v>
      </c>
      <c r="E392" s="147"/>
      <c r="F392" s="144">
        <v>2499</v>
      </c>
      <c r="G392" s="144" t="s">
        <v>777</v>
      </c>
      <c r="H392" s="145"/>
    </row>
    <row r="393" spans="1:8" ht="13.2" x14ac:dyDescent="0.25">
      <c r="D393" s="121"/>
      <c r="E393" s="122"/>
      <c r="H393" s="145"/>
    </row>
    <row r="394" spans="1:8" ht="13.2" x14ac:dyDescent="0.25">
      <c r="C394" s="135">
        <v>25</v>
      </c>
      <c r="D394" s="140" t="s">
        <v>281</v>
      </c>
      <c r="E394" s="141"/>
      <c r="F394" s="131"/>
      <c r="G394" s="132"/>
      <c r="H394" s="133"/>
    </row>
    <row r="395" spans="1:8" ht="13.2" x14ac:dyDescent="0.25">
      <c r="B395" s="134" t="s">
        <v>376</v>
      </c>
      <c r="C395" s="142">
        <v>2510</v>
      </c>
      <c r="D395" s="142" t="s">
        <v>778</v>
      </c>
      <c r="E395" s="147"/>
      <c r="F395" s="144">
        <v>2512</v>
      </c>
      <c r="G395" s="144" t="s">
        <v>779</v>
      </c>
      <c r="H395" s="145"/>
    </row>
    <row r="396" spans="1:8" ht="13.2" x14ac:dyDescent="0.25">
      <c r="C396" s="142" t="s">
        <v>49</v>
      </c>
      <c r="D396" s="142" t="s">
        <v>49</v>
      </c>
      <c r="E396" s="147"/>
      <c r="F396" s="144">
        <v>2513</v>
      </c>
      <c r="G396" s="144" t="s">
        <v>780</v>
      </c>
      <c r="H396" s="145"/>
    </row>
    <row r="397" spans="1:8" ht="13.2" x14ac:dyDescent="0.25">
      <c r="C397" s="142" t="s">
        <v>49</v>
      </c>
      <c r="D397" s="142" t="s">
        <v>49</v>
      </c>
      <c r="E397" s="147"/>
      <c r="F397" s="144">
        <v>2514</v>
      </c>
      <c r="G397" s="144" t="s">
        <v>781</v>
      </c>
      <c r="H397" s="145"/>
    </row>
    <row r="398" spans="1:8" ht="13.2" x14ac:dyDescent="0.25">
      <c r="C398" s="142" t="s">
        <v>49</v>
      </c>
      <c r="D398" s="142" t="s">
        <v>49</v>
      </c>
      <c r="E398" s="147"/>
      <c r="F398" s="144">
        <v>2515</v>
      </c>
      <c r="G398" s="144" t="s">
        <v>782</v>
      </c>
      <c r="H398" s="145"/>
    </row>
    <row r="399" spans="1:8" ht="13.2" x14ac:dyDescent="0.25">
      <c r="C399" s="142" t="s">
        <v>49</v>
      </c>
      <c r="D399" s="142" t="s">
        <v>49</v>
      </c>
      <c r="E399" s="147"/>
      <c r="F399" s="144">
        <v>2516</v>
      </c>
      <c r="G399" s="144" t="s">
        <v>783</v>
      </c>
      <c r="H399" s="145"/>
    </row>
    <row r="400" spans="1:8" ht="13.2" x14ac:dyDescent="0.25">
      <c r="C400" s="142" t="s">
        <v>49</v>
      </c>
      <c r="D400" s="142" t="s">
        <v>49</v>
      </c>
      <c r="E400" s="147"/>
      <c r="F400" s="144">
        <v>2517</v>
      </c>
      <c r="G400" s="144" t="s">
        <v>784</v>
      </c>
      <c r="H400" s="145"/>
    </row>
    <row r="401" spans="1:8" ht="13.2" x14ac:dyDescent="0.25">
      <c r="C401" s="142" t="s">
        <v>49</v>
      </c>
      <c r="D401" s="142" t="s">
        <v>49</v>
      </c>
      <c r="E401" s="147"/>
      <c r="F401" s="144">
        <v>2518</v>
      </c>
      <c r="G401" s="144" t="s">
        <v>785</v>
      </c>
      <c r="H401" s="145"/>
    </row>
    <row r="402" spans="1:8" ht="13.2" x14ac:dyDescent="0.25">
      <c r="D402" s="121"/>
      <c r="E402" s="122"/>
      <c r="H402" s="145"/>
    </row>
    <row r="403" spans="1:8" ht="13.2" x14ac:dyDescent="0.25">
      <c r="C403" s="135">
        <v>26</v>
      </c>
      <c r="D403" s="140" t="s">
        <v>283</v>
      </c>
      <c r="E403" s="141"/>
      <c r="F403" s="131"/>
      <c r="G403" s="132"/>
      <c r="H403" s="133"/>
    </row>
    <row r="404" spans="1:8" ht="13.2" x14ac:dyDescent="0.25">
      <c r="A404" s="125"/>
      <c r="B404" s="134" t="s">
        <v>376</v>
      </c>
      <c r="C404" s="142">
        <v>2610</v>
      </c>
      <c r="D404" s="142" t="s">
        <v>786</v>
      </c>
      <c r="E404" s="173" t="s">
        <v>376</v>
      </c>
      <c r="F404" s="144">
        <v>2611</v>
      </c>
      <c r="G404" s="144" t="s">
        <v>787</v>
      </c>
      <c r="H404" s="125"/>
    </row>
    <row r="405" spans="1:8" ht="13.2" x14ac:dyDescent="0.25">
      <c r="C405" s="142" t="s">
        <v>49</v>
      </c>
      <c r="D405" s="142" t="s">
        <v>49</v>
      </c>
      <c r="E405" s="173" t="s">
        <v>376</v>
      </c>
      <c r="F405" s="144">
        <v>2612</v>
      </c>
      <c r="G405" s="144" t="s">
        <v>788</v>
      </c>
      <c r="H405" s="125"/>
    </row>
    <row r="406" spans="1:8" ht="13.2" x14ac:dyDescent="0.25">
      <c r="C406" s="142" t="s">
        <v>49</v>
      </c>
      <c r="D406" s="142" t="s">
        <v>49</v>
      </c>
      <c r="E406" s="173" t="s">
        <v>376</v>
      </c>
      <c r="F406" s="144">
        <v>2613</v>
      </c>
      <c r="G406" s="144" t="s">
        <v>789</v>
      </c>
      <c r="H406" s="125"/>
    </row>
    <row r="407" spans="1:8" ht="13.2" x14ac:dyDescent="0.25">
      <c r="C407" s="142" t="s">
        <v>49</v>
      </c>
      <c r="D407" s="142" t="s">
        <v>49</v>
      </c>
      <c r="E407" s="173" t="s">
        <v>376</v>
      </c>
      <c r="F407" s="144">
        <v>2614</v>
      </c>
      <c r="G407" s="144" t="s">
        <v>790</v>
      </c>
      <c r="H407" s="125"/>
    </row>
    <row r="408" spans="1:8" ht="13.2" x14ac:dyDescent="0.25">
      <c r="C408" s="142" t="s">
        <v>49</v>
      </c>
      <c r="D408" s="142" t="s">
        <v>49</v>
      </c>
      <c r="E408" s="173" t="s">
        <v>376</v>
      </c>
      <c r="F408" s="144">
        <v>2615</v>
      </c>
      <c r="G408" s="144" t="s">
        <v>791</v>
      </c>
      <c r="H408" s="125"/>
    </row>
    <row r="409" spans="1:8" ht="13.2" x14ac:dyDescent="0.25">
      <c r="C409" s="142" t="s">
        <v>49</v>
      </c>
      <c r="D409" s="142" t="s">
        <v>49</v>
      </c>
      <c r="E409" s="173" t="s">
        <v>376</v>
      </c>
      <c r="F409" s="144">
        <v>2616</v>
      </c>
      <c r="G409" s="144" t="s">
        <v>792</v>
      </c>
      <c r="H409" s="125"/>
    </row>
    <row r="410" spans="1:8" ht="13.2" x14ac:dyDescent="0.25">
      <c r="C410" s="142" t="s">
        <v>49</v>
      </c>
      <c r="D410" s="142" t="s">
        <v>49</v>
      </c>
      <c r="E410" s="147"/>
      <c r="F410" s="144">
        <v>2618</v>
      </c>
      <c r="G410" s="144" t="s">
        <v>793</v>
      </c>
      <c r="H410" s="145"/>
    </row>
    <row r="411" spans="1:8" ht="13.2" x14ac:dyDescent="0.25">
      <c r="A411" s="125"/>
      <c r="B411" s="134" t="s">
        <v>376</v>
      </c>
      <c r="C411" s="142">
        <v>2620</v>
      </c>
      <c r="D411" s="142" t="s">
        <v>794</v>
      </c>
      <c r="E411" s="150" t="s">
        <v>376</v>
      </c>
      <c r="F411" s="144">
        <v>2621</v>
      </c>
      <c r="G411" s="144" t="s">
        <v>795</v>
      </c>
      <c r="H411" s="145"/>
    </row>
    <row r="412" spans="1:8" ht="13.2" x14ac:dyDescent="0.25">
      <c r="C412" s="142" t="s">
        <v>49</v>
      </c>
      <c r="D412" s="142" t="s">
        <v>49</v>
      </c>
      <c r="E412" s="174" t="s">
        <v>376</v>
      </c>
      <c r="F412" s="144">
        <v>2622</v>
      </c>
      <c r="G412" s="144" t="s">
        <v>796</v>
      </c>
      <c r="H412" s="145"/>
    </row>
    <row r="413" spans="1:8" ht="13.2" x14ac:dyDescent="0.25">
      <c r="C413" s="142" t="s">
        <v>49</v>
      </c>
      <c r="D413" s="142" t="s">
        <v>49</v>
      </c>
      <c r="E413" s="174" t="s">
        <v>376</v>
      </c>
      <c r="F413" s="144">
        <v>2623</v>
      </c>
      <c r="G413" s="144" t="s">
        <v>797</v>
      </c>
      <c r="H413" s="145"/>
    </row>
    <row r="414" spans="1:8" ht="13.2" x14ac:dyDescent="0.25">
      <c r="C414" s="142" t="s">
        <v>49</v>
      </c>
      <c r="D414" s="142" t="s">
        <v>49</v>
      </c>
      <c r="E414" s="174" t="s">
        <v>376</v>
      </c>
      <c r="F414" s="144">
        <v>2624</v>
      </c>
      <c r="G414" s="144" t="s">
        <v>798</v>
      </c>
      <c r="H414" s="145"/>
    </row>
    <row r="415" spans="1:8" ht="13.2" x14ac:dyDescent="0.25">
      <c r="C415" s="142" t="s">
        <v>49</v>
      </c>
      <c r="D415" s="142" t="s">
        <v>49</v>
      </c>
      <c r="E415" s="174" t="s">
        <v>376</v>
      </c>
      <c r="F415" s="144">
        <v>2625</v>
      </c>
      <c r="G415" s="144" t="s">
        <v>799</v>
      </c>
      <c r="H415" s="145"/>
    </row>
    <row r="416" spans="1:8" ht="13.2" x14ac:dyDescent="0.25">
      <c r="C416" s="142" t="s">
        <v>49</v>
      </c>
      <c r="D416" s="142" t="s">
        <v>49</v>
      </c>
      <c r="E416" s="173" t="s">
        <v>376</v>
      </c>
      <c r="F416" s="144">
        <v>2626</v>
      </c>
      <c r="G416" s="144" t="s">
        <v>800</v>
      </c>
      <c r="H416" s="145"/>
    </row>
    <row r="417" spans="1:8" ht="13.2" x14ac:dyDescent="0.25">
      <c r="C417" s="142" t="s">
        <v>49</v>
      </c>
      <c r="D417" s="142" t="s">
        <v>49</v>
      </c>
      <c r="E417" s="147"/>
      <c r="F417" s="144">
        <v>2628</v>
      </c>
      <c r="G417" s="144" t="s">
        <v>801</v>
      </c>
      <c r="H417" s="145"/>
    </row>
    <row r="418" spans="1:8" ht="13.2" x14ac:dyDescent="0.25">
      <c r="A418" s="125"/>
      <c r="B418" s="134" t="s">
        <v>376</v>
      </c>
      <c r="C418" s="142">
        <v>2630</v>
      </c>
      <c r="D418" s="142" t="s">
        <v>802</v>
      </c>
      <c r="E418" s="150" t="s">
        <v>376</v>
      </c>
      <c r="F418" s="144">
        <v>2631</v>
      </c>
      <c r="G418" s="144" t="s">
        <v>803</v>
      </c>
      <c r="H418" s="145"/>
    </row>
    <row r="419" spans="1:8" ht="13.2" x14ac:dyDescent="0.25">
      <c r="C419" s="142" t="s">
        <v>49</v>
      </c>
      <c r="D419" s="142" t="s">
        <v>49</v>
      </c>
      <c r="E419" s="174" t="s">
        <v>376</v>
      </c>
      <c r="F419" s="144">
        <v>2632</v>
      </c>
      <c r="G419" s="144" t="s">
        <v>804</v>
      </c>
      <c r="H419" s="145"/>
    </row>
    <row r="420" spans="1:8" ht="13.2" x14ac:dyDescent="0.25">
      <c r="C420" s="142" t="s">
        <v>49</v>
      </c>
      <c r="D420" s="142" t="s">
        <v>49</v>
      </c>
      <c r="E420" s="174" t="s">
        <v>376</v>
      </c>
      <c r="F420" s="144">
        <v>2633</v>
      </c>
      <c r="G420" s="144" t="s">
        <v>805</v>
      </c>
      <c r="H420" s="145"/>
    </row>
    <row r="421" spans="1:8" ht="13.2" x14ac:dyDescent="0.25">
      <c r="C421" s="142" t="s">
        <v>49</v>
      </c>
      <c r="D421" s="142" t="s">
        <v>49</v>
      </c>
      <c r="E421" s="174" t="s">
        <v>376</v>
      </c>
      <c r="F421" s="144">
        <v>2634</v>
      </c>
      <c r="G421" s="144" t="s">
        <v>806</v>
      </c>
      <c r="H421" s="145"/>
    </row>
    <row r="422" spans="1:8" ht="13.2" x14ac:dyDescent="0.25">
      <c r="C422" s="142" t="s">
        <v>49</v>
      </c>
      <c r="D422" s="142" t="s">
        <v>49</v>
      </c>
      <c r="E422" s="174" t="s">
        <v>376</v>
      </c>
      <c r="F422" s="144">
        <v>2635</v>
      </c>
      <c r="G422" s="144" t="s">
        <v>807</v>
      </c>
      <c r="H422" s="145"/>
    </row>
    <row r="423" spans="1:8" ht="13.2" x14ac:dyDescent="0.25">
      <c r="C423" s="142" t="s">
        <v>49</v>
      </c>
      <c r="D423" s="142" t="s">
        <v>49</v>
      </c>
      <c r="E423" s="173" t="s">
        <v>376</v>
      </c>
      <c r="F423" s="144">
        <v>2636</v>
      </c>
      <c r="G423" s="144" t="s">
        <v>808</v>
      </c>
      <c r="H423" s="145"/>
    </row>
    <row r="424" spans="1:8" ht="13.2" x14ac:dyDescent="0.25">
      <c r="C424" s="142" t="s">
        <v>49</v>
      </c>
      <c r="D424" s="142" t="s">
        <v>49</v>
      </c>
      <c r="E424" s="147"/>
      <c r="F424" s="144">
        <v>2638</v>
      </c>
      <c r="G424" s="144" t="s">
        <v>809</v>
      </c>
      <c r="H424" s="145"/>
    </row>
    <row r="425" spans="1:8" ht="13.2" x14ac:dyDescent="0.25">
      <c r="B425" s="134" t="s">
        <v>376</v>
      </c>
      <c r="C425" s="142">
        <v>2640</v>
      </c>
      <c r="D425" s="142" t="s">
        <v>810</v>
      </c>
      <c r="E425" s="150" t="s">
        <v>376</v>
      </c>
      <c r="F425" s="144">
        <v>2641</v>
      </c>
      <c r="G425" s="144" t="s">
        <v>811</v>
      </c>
      <c r="H425" s="145"/>
    </row>
    <row r="426" spans="1:8" ht="13.2" x14ac:dyDescent="0.25">
      <c r="C426" s="142" t="s">
        <v>49</v>
      </c>
      <c r="D426" s="142" t="s">
        <v>49</v>
      </c>
      <c r="E426" s="174" t="s">
        <v>376</v>
      </c>
      <c r="F426" s="144">
        <v>2642</v>
      </c>
      <c r="G426" s="144" t="s">
        <v>812</v>
      </c>
      <c r="H426" s="145"/>
    </row>
    <row r="427" spans="1:8" ht="13.2" x14ac:dyDescent="0.25">
      <c r="C427" s="142" t="s">
        <v>49</v>
      </c>
      <c r="D427" s="142" t="s">
        <v>49</v>
      </c>
      <c r="E427" s="174" t="s">
        <v>376</v>
      </c>
      <c r="F427" s="144">
        <v>2645</v>
      </c>
      <c r="G427" s="144" t="s">
        <v>813</v>
      </c>
      <c r="H427" s="145"/>
    </row>
    <row r="428" spans="1:8" ht="13.2" x14ac:dyDescent="0.25">
      <c r="C428" s="142" t="s">
        <v>49</v>
      </c>
      <c r="D428" s="142" t="s">
        <v>49</v>
      </c>
      <c r="E428" s="173" t="s">
        <v>376</v>
      </c>
      <c r="F428" s="144">
        <v>2646</v>
      </c>
      <c r="G428" s="144" t="s">
        <v>814</v>
      </c>
      <c r="H428" s="145"/>
    </row>
    <row r="429" spans="1:8" ht="13.2" x14ac:dyDescent="0.25">
      <c r="C429" s="142" t="s">
        <v>49</v>
      </c>
      <c r="D429" s="142" t="s">
        <v>49</v>
      </c>
      <c r="E429" s="147" t="s">
        <v>376</v>
      </c>
      <c r="F429" s="144">
        <v>2647</v>
      </c>
      <c r="G429" s="144" t="s">
        <v>815</v>
      </c>
      <c r="H429" s="145"/>
    </row>
    <row r="430" spans="1:8" ht="13.2" x14ac:dyDescent="0.25">
      <c r="C430" s="142" t="s">
        <v>49</v>
      </c>
      <c r="D430" s="142" t="s">
        <v>49</v>
      </c>
      <c r="E430" s="174" t="s">
        <v>376</v>
      </c>
      <c r="F430" s="144">
        <v>2648</v>
      </c>
      <c r="G430" s="144" t="s">
        <v>816</v>
      </c>
      <c r="H430" s="145"/>
    </row>
    <row r="431" spans="1:8" ht="13.2" x14ac:dyDescent="0.25">
      <c r="C431" s="142" t="s">
        <v>49</v>
      </c>
      <c r="D431" s="142" t="s">
        <v>49</v>
      </c>
      <c r="E431" s="174" t="s">
        <v>376</v>
      </c>
      <c r="F431" s="144">
        <v>2649</v>
      </c>
      <c r="G431" s="144" t="s">
        <v>817</v>
      </c>
      <c r="H431" s="145"/>
    </row>
    <row r="432" spans="1:8" ht="13.2" x14ac:dyDescent="0.25">
      <c r="B432" s="134" t="s">
        <v>376</v>
      </c>
      <c r="C432" s="142">
        <v>2650</v>
      </c>
      <c r="D432" s="142" t="s">
        <v>818</v>
      </c>
      <c r="E432" s="147"/>
      <c r="F432" s="144" t="s">
        <v>49</v>
      </c>
      <c r="G432" s="144" t="s">
        <v>49</v>
      </c>
      <c r="H432" s="145"/>
    </row>
    <row r="433" spans="2:8" ht="13.2" x14ac:dyDescent="0.25">
      <c r="C433" s="142">
        <v>2660</v>
      </c>
      <c r="D433" s="142" t="s">
        <v>819</v>
      </c>
      <c r="E433" s="147"/>
      <c r="F433" s="144">
        <v>2661</v>
      </c>
      <c r="G433" s="144" t="s">
        <v>820</v>
      </c>
      <c r="H433" s="145"/>
    </row>
    <row r="434" spans="2:8" ht="13.2" x14ac:dyDescent="0.25">
      <c r="C434" s="142" t="s">
        <v>49</v>
      </c>
      <c r="D434" s="142" t="s">
        <v>49</v>
      </c>
      <c r="E434" s="147"/>
      <c r="F434" s="144">
        <v>2669</v>
      </c>
      <c r="G434" s="144" t="s">
        <v>821</v>
      </c>
      <c r="H434" s="145"/>
    </row>
    <row r="435" spans="2:8" ht="13.2" x14ac:dyDescent="0.25">
      <c r="D435" s="121"/>
      <c r="E435" s="122"/>
      <c r="H435" s="145"/>
    </row>
    <row r="436" spans="2:8" ht="13.2" x14ac:dyDescent="0.25">
      <c r="C436" s="135">
        <v>27</v>
      </c>
      <c r="D436" s="140" t="s">
        <v>284</v>
      </c>
      <c r="E436" s="141"/>
      <c r="F436" s="131"/>
      <c r="G436" s="132"/>
      <c r="H436" s="133"/>
    </row>
    <row r="437" spans="2:8" ht="13.2" x14ac:dyDescent="0.25">
      <c r="B437" s="134" t="s">
        <v>376</v>
      </c>
      <c r="C437" s="142">
        <v>2710</v>
      </c>
      <c r="D437" s="142" t="s">
        <v>822</v>
      </c>
      <c r="E437" s="147"/>
      <c r="F437" s="144" t="s">
        <v>49</v>
      </c>
      <c r="G437" s="144" t="s">
        <v>49</v>
      </c>
      <c r="H437" s="145"/>
    </row>
    <row r="438" spans="2:8" ht="13.2" x14ac:dyDescent="0.25">
      <c r="B438" s="134" t="s">
        <v>376</v>
      </c>
      <c r="C438" s="142">
        <v>2730</v>
      </c>
      <c r="D438" s="142" t="s">
        <v>823</v>
      </c>
      <c r="E438" s="147"/>
      <c r="F438" s="144">
        <v>2731</v>
      </c>
      <c r="G438" s="144" t="s">
        <v>824</v>
      </c>
      <c r="H438" s="145"/>
    </row>
    <row r="439" spans="2:8" ht="13.2" x14ac:dyDescent="0.25">
      <c r="C439" s="142" t="s">
        <v>49</v>
      </c>
      <c r="D439" s="142" t="s">
        <v>49</v>
      </c>
      <c r="E439" s="147"/>
      <c r="F439" s="144">
        <v>2732</v>
      </c>
      <c r="G439" s="144" t="s">
        <v>825</v>
      </c>
      <c r="H439" s="145"/>
    </row>
    <row r="440" spans="2:8" ht="13.2" x14ac:dyDescent="0.25">
      <c r="B440" s="134" t="s">
        <v>376</v>
      </c>
      <c r="C440" s="142">
        <v>2740</v>
      </c>
      <c r="D440" s="142" t="s">
        <v>826</v>
      </c>
      <c r="E440" s="147"/>
      <c r="F440" s="144" t="s">
        <v>49</v>
      </c>
      <c r="G440" s="144" t="s">
        <v>49</v>
      </c>
      <c r="H440" s="145"/>
    </row>
    <row r="441" spans="2:8" ht="13.2" x14ac:dyDescent="0.25">
      <c r="C441" s="142">
        <v>2750</v>
      </c>
      <c r="D441" s="142" t="s">
        <v>827</v>
      </c>
      <c r="E441" s="147"/>
      <c r="F441" s="144" t="s">
        <v>49</v>
      </c>
      <c r="G441" s="144" t="s">
        <v>49</v>
      </c>
      <c r="H441" s="145"/>
    </row>
    <row r="442" spans="2:8" ht="13.2" x14ac:dyDescent="0.25">
      <c r="C442" s="142">
        <v>2760</v>
      </c>
      <c r="D442" s="142" t="s">
        <v>828</v>
      </c>
      <c r="E442" s="147"/>
      <c r="F442" s="144">
        <v>2761</v>
      </c>
      <c r="G442" s="144" t="s">
        <v>829</v>
      </c>
      <c r="H442" s="145"/>
    </row>
    <row r="443" spans="2:8" ht="13.2" x14ac:dyDescent="0.25">
      <c r="C443" s="142" t="s">
        <v>49</v>
      </c>
      <c r="D443" s="142" t="s">
        <v>49</v>
      </c>
      <c r="E443" s="147"/>
      <c r="F443" s="144">
        <v>2762</v>
      </c>
      <c r="G443" s="144" t="s">
        <v>830</v>
      </c>
      <c r="H443" s="145"/>
    </row>
    <row r="444" spans="2:8" ht="13.2" x14ac:dyDescent="0.25">
      <c r="B444" s="134" t="s">
        <v>376</v>
      </c>
      <c r="C444" s="142">
        <v>2790</v>
      </c>
      <c r="D444" s="142" t="s">
        <v>831</v>
      </c>
      <c r="E444" s="147"/>
      <c r="F444" s="144">
        <v>2791</v>
      </c>
      <c r="G444" s="144" t="s">
        <v>832</v>
      </c>
      <c r="H444" s="145"/>
    </row>
    <row r="445" spans="2:8" ht="13.2" x14ac:dyDescent="0.25">
      <c r="C445" s="142" t="s">
        <v>49</v>
      </c>
      <c r="D445" s="142" t="s">
        <v>49</v>
      </c>
      <c r="E445" s="147"/>
      <c r="F445" s="144">
        <v>2792</v>
      </c>
      <c r="G445" s="144" t="s">
        <v>833</v>
      </c>
      <c r="H445" s="145"/>
    </row>
    <row r="446" spans="2:8" ht="13.2" x14ac:dyDescent="0.25">
      <c r="C446" s="142" t="s">
        <v>49</v>
      </c>
      <c r="D446" s="142" t="s">
        <v>49</v>
      </c>
      <c r="E446" s="147"/>
      <c r="F446" s="144">
        <v>2793</v>
      </c>
      <c r="G446" s="144" t="s">
        <v>834</v>
      </c>
      <c r="H446" s="145"/>
    </row>
    <row r="447" spans="2:8" ht="13.2" x14ac:dyDescent="0.25">
      <c r="C447" s="142" t="s">
        <v>49</v>
      </c>
      <c r="D447" s="142" t="s">
        <v>49</v>
      </c>
      <c r="E447" s="147"/>
      <c r="F447" s="144">
        <v>2794</v>
      </c>
      <c r="G447" s="144" t="s">
        <v>835</v>
      </c>
      <c r="H447" s="145"/>
    </row>
    <row r="448" spans="2:8" ht="13.2" x14ac:dyDescent="0.25">
      <c r="C448" s="142" t="s">
        <v>49</v>
      </c>
      <c r="D448" s="142" t="s">
        <v>49</v>
      </c>
      <c r="E448" s="147"/>
      <c r="F448" s="144">
        <v>2795</v>
      </c>
      <c r="G448" s="144" t="s">
        <v>836</v>
      </c>
      <c r="H448" s="145"/>
    </row>
    <row r="449" spans="1:8" ht="13.2" x14ac:dyDescent="0.25">
      <c r="C449" s="121" t="s">
        <v>49</v>
      </c>
      <c r="D449" s="121" t="s">
        <v>49</v>
      </c>
      <c r="E449" s="122"/>
      <c r="F449" s="119">
        <v>2799</v>
      </c>
      <c r="G449" s="119" t="s">
        <v>831</v>
      </c>
      <c r="H449" s="145"/>
    </row>
    <row r="450" spans="1:8" ht="13.2" x14ac:dyDescent="0.25">
      <c r="D450" s="121"/>
      <c r="E450" s="122"/>
      <c r="H450" s="145"/>
    </row>
    <row r="451" spans="1:8" ht="13.2" x14ac:dyDescent="0.25">
      <c r="C451" s="135">
        <v>28</v>
      </c>
      <c r="D451" s="140" t="s">
        <v>285</v>
      </c>
      <c r="E451" s="141"/>
      <c r="F451" s="131"/>
      <c r="G451" s="132"/>
      <c r="H451" s="133"/>
    </row>
    <row r="452" spans="1:8" ht="13.2" x14ac:dyDescent="0.25">
      <c r="C452" s="159">
        <v>2810</v>
      </c>
      <c r="D452" s="159" t="s">
        <v>837</v>
      </c>
      <c r="E452" s="160"/>
      <c r="F452" s="144">
        <v>2811</v>
      </c>
      <c r="G452" s="144" t="s">
        <v>838</v>
      </c>
      <c r="H452" s="125"/>
    </row>
    <row r="453" spans="1:8" ht="13.2" x14ac:dyDescent="0.25">
      <c r="C453" s="142"/>
      <c r="D453" s="142"/>
      <c r="E453" s="147"/>
      <c r="F453" s="144">
        <v>2812</v>
      </c>
      <c r="G453" s="144" t="s">
        <v>839</v>
      </c>
      <c r="H453" s="125"/>
    </row>
    <row r="454" spans="1:8" ht="13.2" x14ac:dyDescent="0.25">
      <c r="B454" s="134" t="s">
        <v>376</v>
      </c>
      <c r="C454" s="142">
        <v>2820</v>
      </c>
      <c r="D454" s="142" t="s">
        <v>840</v>
      </c>
      <c r="E454" s="147"/>
      <c r="F454" s="144">
        <v>2821</v>
      </c>
      <c r="G454" s="144" t="s">
        <v>841</v>
      </c>
      <c r="H454" s="145"/>
    </row>
    <row r="455" spans="1:8" ht="13.2" x14ac:dyDescent="0.25">
      <c r="C455" s="142" t="s">
        <v>49</v>
      </c>
      <c r="D455" s="142" t="s">
        <v>49</v>
      </c>
      <c r="E455" s="147"/>
      <c r="F455" s="144">
        <v>2822</v>
      </c>
      <c r="G455" s="144" t="s">
        <v>842</v>
      </c>
      <c r="H455" s="145"/>
    </row>
    <row r="456" spans="1:8" ht="13.2" x14ac:dyDescent="0.25">
      <c r="C456" s="142" t="s">
        <v>49</v>
      </c>
      <c r="D456" s="142" t="s">
        <v>49</v>
      </c>
      <c r="E456" s="147"/>
      <c r="F456" s="144">
        <v>2823</v>
      </c>
      <c r="G456" s="144" t="s">
        <v>843</v>
      </c>
      <c r="H456" s="145"/>
    </row>
    <row r="457" spans="1:8" ht="13.2" x14ac:dyDescent="0.25">
      <c r="C457" s="142" t="s">
        <v>49</v>
      </c>
      <c r="D457" s="142" t="s">
        <v>49</v>
      </c>
      <c r="E457" s="147"/>
      <c r="F457" s="144">
        <v>2829</v>
      </c>
      <c r="G457" s="144" t="s">
        <v>844</v>
      </c>
      <c r="H457" s="145"/>
    </row>
    <row r="458" spans="1:8" ht="13.2" x14ac:dyDescent="0.25">
      <c r="C458" s="149">
        <v>2830</v>
      </c>
      <c r="D458" s="149" t="s">
        <v>845</v>
      </c>
      <c r="E458" s="150"/>
      <c r="F458" s="151" t="s">
        <v>49</v>
      </c>
      <c r="G458" s="151" t="s">
        <v>49</v>
      </c>
      <c r="H458" s="145"/>
    </row>
    <row r="459" spans="1:8" ht="13.2" x14ac:dyDescent="0.25">
      <c r="B459" s="134" t="s">
        <v>376</v>
      </c>
      <c r="C459" s="175">
        <v>2840</v>
      </c>
      <c r="D459" s="175" t="s">
        <v>846</v>
      </c>
      <c r="E459" s="174"/>
      <c r="F459" s="176">
        <v>2841</v>
      </c>
      <c r="G459" s="176" t="s">
        <v>847</v>
      </c>
      <c r="H459" s="145"/>
    </row>
    <row r="460" spans="1:8" ht="13.2" x14ac:dyDescent="0.25">
      <c r="C460" s="177" t="s">
        <v>49</v>
      </c>
      <c r="D460" s="177" t="s">
        <v>49</v>
      </c>
      <c r="E460" s="173"/>
      <c r="F460" s="178">
        <v>2849</v>
      </c>
      <c r="G460" s="178" t="s">
        <v>848</v>
      </c>
      <c r="H460" s="145"/>
    </row>
    <row r="461" spans="1:8" ht="13.2" x14ac:dyDescent="0.25">
      <c r="A461" s="125"/>
      <c r="C461" s="142">
        <v>2850</v>
      </c>
      <c r="D461" s="142" t="s">
        <v>849</v>
      </c>
      <c r="E461" s="147"/>
      <c r="F461" s="144"/>
      <c r="G461" s="144"/>
      <c r="H461" s="145"/>
    </row>
    <row r="462" spans="1:8" ht="13.2" x14ac:dyDescent="0.25">
      <c r="C462" s="142">
        <v>2860</v>
      </c>
      <c r="D462" s="142" t="s">
        <v>850</v>
      </c>
      <c r="E462" s="147"/>
      <c r="F462" s="144">
        <v>2861</v>
      </c>
      <c r="G462" s="144" t="s">
        <v>851</v>
      </c>
      <c r="H462" s="145"/>
    </row>
    <row r="463" spans="1:8" ht="13.2" x14ac:dyDescent="0.25">
      <c r="C463" s="142" t="s">
        <v>49</v>
      </c>
      <c r="D463" s="142" t="s">
        <v>49</v>
      </c>
      <c r="E463" s="147"/>
      <c r="F463" s="144">
        <v>2862</v>
      </c>
      <c r="G463" s="144" t="s">
        <v>852</v>
      </c>
      <c r="H463" s="145"/>
    </row>
    <row r="464" spans="1:8" ht="13.2" x14ac:dyDescent="0.25">
      <c r="C464" s="142" t="s">
        <v>49</v>
      </c>
      <c r="D464" s="142" t="s">
        <v>49</v>
      </c>
      <c r="E464" s="147"/>
      <c r="F464" s="144">
        <v>2863</v>
      </c>
      <c r="G464" s="144" t="s">
        <v>853</v>
      </c>
      <c r="H464" s="145"/>
    </row>
    <row r="465" spans="1:8" ht="26.4" x14ac:dyDescent="0.25">
      <c r="A465" s="118" t="s">
        <v>374</v>
      </c>
      <c r="C465" s="142">
        <v>2870</v>
      </c>
      <c r="D465" s="142" t="s">
        <v>854</v>
      </c>
      <c r="E465" s="147"/>
      <c r="F465" s="144">
        <v>2871</v>
      </c>
      <c r="G465" s="144" t="s">
        <v>855</v>
      </c>
      <c r="H465" s="118" t="s">
        <v>374</v>
      </c>
    </row>
    <row r="466" spans="1:8" ht="13.2" x14ac:dyDescent="0.25">
      <c r="C466" s="142"/>
      <c r="D466" s="142"/>
      <c r="E466" s="147"/>
      <c r="F466" s="144">
        <v>2872</v>
      </c>
      <c r="G466" s="144" t="s">
        <v>856</v>
      </c>
      <c r="H466" s="118" t="s">
        <v>374</v>
      </c>
    </row>
    <row r="467" spans="1:8" ht="13.2" x14ac:dyDescent="0.25">
      <c r="C467" s="142"/>
      <c r="D467" s="142"/>
      <c r="E467" s="147"/>
      <c r="F467" s="144">
        <v>2873</v>
      </c>
      <c r="G467" s="144" t="s">
        <v>857</v>
      </c>
      <c r="H467" s="118" t="s">
        <v>374</v>
      </c>
    </row>
    <row r="468" spans="1:8" ht="13.2" x14ac:dyDescent="0.25">
      <c r="C468" s="142">
        <v>2880</v>
      </c>
      <c r="D468" s="142" t="s">
        <v>858</v>
      </c>
      <c r="E468" s="147"/>
      <c r="F468" s="144" t="s">
        <v>49</v>
      </c>
      <c r="G468" s="144" t="s">
        <v>49</v>
      </c>
      <c r="H468" s="145"/>
    </row>
    <row r="469" spans="1:8" ht="13.2" x14ac:dyDescent="0.25">
      <c r="B469" s="134" t="s">
        <v>376</v>
      </c>
      <c r="C469" s="142">
        <v>2890</v>
      </c>
      <c r="D469" s="142" t="s">
        <v>859</v>
      </c>
      <c r="E469" s="147"/>
      <c r="F469" s="144">
        <v>2891</v>
      </c>
      <c r="G469" s="144" t="s">
        <v>860</v>
      </c>
      <c r="H469" s="145"/>
    </row>
    <row r="470" spans="1:8" ht="13.2" x14ac:dyDescent="0.25">
      <c r="C470" s="142"/>
      <c r="D470" s="142"/>
      <c r="E470" s="147"/>
      <c r="F470" s="144">
        <v>2892</v>
      </c>
      <c r="G470" s="170" t="s">
        <v>861</v>
      </c>
      <c r="H470" s="145"/>
    </row>
    <row r="471" spans="1:8" ht="13.2" x14ac:dyDescent="0.25">
      <c r="C471" s="142" t="s">
        <v>49</v>
      </c>
      <c r="D471" s="142" t="s">
        <v>49</v>
      </c>
      <c r="E471" s="147"/>
      <c r="F471" s="144">
        <v>2893</v>
      </c>
      <c r="G471" s="144" t="s">
        <v>862</v>
      </c>
      <c r="H471" s="145"/>
    </row>
    <row r="472" spans="1:8" ht="13.2" x14ac:dyDescent="0.25">
      <c r="C472" s="142" t="s">
        <v>49</v>
      </c>
      <c r="D472" s="142" t="s">
        <v>49</v>
      </c>
      <c r="E472" s="147"/>
      <c r="F472" s="144">
        <v>2895</v>
      </c>
      <c r="G472" s="144" t="s">
        <v>863</v>
      </c>
      <c r="H472" s="145"/>
    </row>
    <row r="473" spans="1:8" ht="13.2" x14ac:dyDescent="0.25">
      <c r="C473" s="142" t="s">
        <v>49</v>
      </c>
      <c r="D473" s="142" t="s">
        <v>49</v>
      </c>
      <c r="E473" s="147"/>
      <c r="F473" s="144">
        <v>2897</v>
      </c>
      <c r="G473" s="144" t="s">
        <v>864</v>
      </c>
      <c r="H473" s="145"/>
    </row>
    <row r="474" spans="1:8" ht="13.2" x14ac:dyDescent="0.25">
      <c r="C474" s="142" t="s">
        <v>49</v>
      </c>
      <c r="D474" s="142" t="s">
        <v>49</v>
      </c>
      <c r="E474" s="147"/>
      <c r="F474" s="144">
        <v>2898</v>
      </c>
      <c r="G474" s="144" t="s">
        <v>865</v>
      </c>
      <c r="H474" s="145"/>
    </row>
    <row r="475" spans="1:8" ht="13.2" x14ac:dyDescent="0.25">
      <c r="C475" s="121" t="s">
        <v>49</v>
      </c>
      <c r="D475" s="121" t="s">
        <v>49</v>
      </c>
      <c r="E475" s="122"/>
      <c r="F475" s="119">
        <v>2899</v>
      </c>
      <c r="G475" s="119" t="s">
        <v>859</v>
      </c>
      <c r="H475" s="145"/>
    </row>
    <row r="476" spans="1:8" ht="13.2" x14ac:dyDescent="0.25">
      <c r="D476" s="121"/>
      <c r="E476" s="122"/>
      <c r="H476" s="145"/>
    </row>
    <row r="477" spans="1:8" ht="13.2" x14ac:dyDescent="0.25">
      <c r="C477" s="135">
        <v>29</v>
      </c>
      <c r="D477" s="140" t="s">
        <v>286</v>
      </c>
      <c r="E477" s="141"/>
      <c r="F477" s="131"/>
      <c r="G477" s="132"/>
      <c r="H477" s="133"/>
    </row>
    <row r="478" spans="1:8" ht="13.2" x14ac:dyDescent="0.25">
      <c r="B478" s="134" t="s">
        <v>376</v>
      </c>
      <c r="C478" s="142">
        <v>2910</v>
      </c>
      <c r="D478" s="142" t="s">
        <v>866</v>
      </c>
      <c r="E478" s="147"/>
      <c r="F478" s="144">
        <v>2911</v>
      </c>
      <c r="G478" s="144" t="s">
        <v>841</v>
      </c>
      <c r="H478" s="145"/>
    </row>
    <row r="479" spans="1:8" ht="13.2" x14ac:dyDescent="0.25">
      <c r="C479" s="142" t="s">
        <v>49</v>
      </c>
      <c r="D479" s="142" t="s">
        <v>49</v>
      </c>
      <c r="E479" s="147"/>
      <c r="F479" s="144">
        <v>2912</v>
      </c>
      <c r="G479" s="144" t="s">
        <v>867</v>
      </c>
      <c r="H479" s="145"/>
    </row>
    <row r="480" spans="1:8" ht="13.2" x14ac:dyDescent="0.25">
      <c r="C480" s="142" t="s">
        <v>49</v>
      </c>
      <c r="D480" s="142" t="s">
        <v>49</v>
      </c>
      <c r="E480" s="147"/>
      <c r="F480" s="144">
        <v>2919</v>
      </c>
      <c r="G480" s="144" t="s">
        <v>868</v>
      </c>
      <c r="H480" s="145"/>
    </row>
    <row r="481" spans="2:8" ht="13.2" x14ac:dyDescent="0.25">
      <c r="B481" s="134" t="s">
        <v>376</v>
      </c>
      <c r="C481" s="142">
        <v>2920</v>
      </c>
      <c r="D481" s="142" t="s">
        <v>869</v>
      </c>
      <c r="E481" s="147"/>
      <c r="F481" s="144" t="s">
        <v>49</v>
      </c>
      <c r="G481" s="144" t="s">
        <v>49</v>
      </c>
      <c r="H481" s="145"/>
    </row>
    <row r="482" spans="2:8" ht="13.2" x14ac:dyDescent="0.25">
      <c r="C482" s="142">
        <v>2930</v>
      </c>
      <c r="D482" s="142" t="s">
        <v>870</v>
      </c>
      <c r="E482" s="147"/>
      <c r="F482" s="144">
        <v>2931</v>
      </c>
      <c r="G482" s="144" t="s">
        <v>871</v>
      </c>
      <c r="H482" s="145"/>
    </row>
    <row r="483" spans="2:8" ht="13.2" x14ac:dyDescent="0.25">
      <c r="B483" s="134" t="s">
        <v>376</v>
      </c>
      <c r="C483" s="142">
        <v>2940</v>
      </c>
      <c r="D483" s="142" t="s">
        <v>872</v>
      </c>
      <c r="E483" s="147"/>
      <c r="F483" s="144">
        <v>2941</v>
      </c>
      <c r="G483" s="144" t="s">
        <v>873</v>
      </c>
      <c r="H483" s="145"/>
    </row>
    <row r="484" spans="2:8" ht="13.2" x14ac:dyDescent="0.25">
      <c r="C484" s="142" t="s">
        <v>49</v>
      </c>
      <c r="D484" s="142" t="s">
        <v>49</v>
      </c>
      <c r="E484" s="147"/>
      <c r="F484" s="144">
        <v>2942</v>
      </c>
      <c r="G484" s="144" t="s">
        <v>874</v>
      </c>
      <c r="H484" s="145"/>
    </row>
    <row r="485" spans="2:8" ht="26.4" x14ac:dyDescent="0.25">
      <c r="C485" s="142" t="s">
        <v>49</v>
      </c>
      <c r="D485" s="142" t="s">
        <v>49</v>
      </c>
      <c r="E485" s="147"/>
      <c r="F485" s="144">
        <v>2943</v>
      </c>
      <c r="G485" s="144" t="s">
        <v>875</v>
      </c>
      <c r="H485" s="145"/>
    </row>
    <row r="486" spans="2:8" ht="13.2" x14ac:dyDescent="0.25">
      <c r="C486" s="142" t="s">
        <v>49</v>
      </c>
      <c r="D486" s="142" t="s">
        <v>49</v>
      </c>
      <c r="E486" s="147"/>
      <c r="F486" s="144">
        <v>2944</v>
      </c>
      <c r="G486" s="144" t="s">
        <v>876</v>
      </c>
      <c r="H486" s="145"/>
    </row>
    <row r="487" spans="2:8" ht="13.2" x14ac:dyDescent="0.25">
      <c r="B487" s="134" t="s">
        <v>376</v>
      </c>
      <c r="C487" s="142">
        <v>2950</v>
      </c>
      <c r="D487" s="142" t="s">
        <v>877</v>
      </c>
      <c r="E487" s="147"/>
      <c r="F487" s="144">
        <v>2951</v>
      </c>
      <c r="G487" s="151" t="s">
        <v>878</v>
      </c>
      <c r="H487" s="125"/>
    </row>
    <row r="488" spans="2:8" ht="13.2" x14ac:dyDescent="0.25">
      <c r="C488" s="142"/>
      <c r="D488" s="142"/>
      <c r="E488" s="147"/>
      <c r="F488" s="179">
        <v>2959</v>
      </c>
      <c r="G488" s="180" t="s">
        <v>879</v>
      </c>
      <c r="H488" s="145"/>
    </row>
    <row r="489" spans="2:8" ht="13.2" x14ac:dyDescent="0.25">
      <c r="B489" s="134" t="s">
        <v>376</v>
      </c>
      <c r="C489" s="142">
        <v>2960</v>
      </c>
      <c r="D489" s="142" t="s">
        <v>880</v>
      </c>
      <c r="E489" s="147"/>
      <c r="F489" s="144" t="s">
        <v>49</v>
      </c>
      <c r="G489" s="144" t="s">
        <v>49</v>
      </c>
      <c r="H489" s="145"/>
    </row>
    <row r="490" spans="2:8" ht="13.2" x14ac:dyDescent="0.25">
      <c r="B490" s="134" t="s">
        <v>376</v>
      </c>
      <c r="C490" s="142">
        <v>2970</v>
      </c>
      <c r="D490" s="142" t="s">
        <v>881</v>
      </c>
      <c r="E490" s="147"/>
      <c r="F490" s="144">
        <v>2971</v>
      </c>
      <c r="G490" s="144" t="s">
        <v>882</v>
      </c>
      <c r="H490" s="145"/>
    </row>
    <row r="491" spans="2:8" ht="13.2" x14ac:dyDescent="0.25">
      <c r="C491" s="142" t="s">
        <v>49</v>
      </c>
      <c r="D491" s="142" t="s">
        <v>49</v>
      </c>
      <c r="E491" s="147"/>
      <c r="F491" s="144">
        <v>2972</v>
      </c>
      <c r="G491" s="144" t="s">
        <v>883</v>
      </c>
      <c r="H491" s="145"/>
    </row>
    <row r="492" spans="2:8" ht="13.2" x14ac:dyDescent="0.25">
      <c r="C492" s="142" t="s">
        <v>49</v>
      </c>
      <c r="D492" s="142" t="s">
        <v>49</v>
      </c>
      <c r="E492" s="147"/>
      <c r="F492" s="144">
        <v>2979</v>
      </c>
      <c r="G492" s="144" t="s">
        <v>884</v>
      </c>
      <c r="H492" s="145"/>
    </row>
    <row r="493" spans="2:8" ht="13.2" x14ac:dyDescent="0.25">
      <c r="C493" s="142">
        <v>2980</v>
      </c>
      <c r="D493" s="142" t="s">
        <v>885</v>
      </c>
      <c r="E493" s="147"/>
      <c r="F493" s="144" t="s">
        <v>49</v>
      </c>
      <c r="G493" s="144" t="s">
        <v>49</v>
      </c>
      <c r="H493" s="145"/>
    </row>
    <row r="494" spans="2:8" ht="13.2" x14ac:dyDescent="0.25">
      <c r="B494" s="134" t="s">
        <v>376</v>
      </c>
      <c r="C494" s="142">
        <v>2990</v>
      </c>
      <c r="D494" s="142" t="s">
        <v>886</v>
      </c>
      <c r="E494" s="147"/>
      <c r="F494" s="144">
        <v>2991</v>
      </c>
      <c r="G494" s="144" t="s">
        <v>887</v>
      </c>
      <c r="H494" s="145"/>
    </row>
    <row r="495" spans="2:8" ht="13.2" x14ac:dyDescent="0.25">
      <c r="C495" s="142" t="s">
        <v>49</v>
      </c>
      <c r="D495" s="142" t="s">
        <v>49</v>
      </c>
      <c r="E495" s="147"/>
      <c r="F495" s="144">
        <v>2992</v>
      </c>
      <c r="G495" s="144" t="s">
        <v>888</v>
      </c>
      <c r="H495" s="145"/>
    </row>
    <row r="496" spans="2:8" ht="13.2" x14ac:dyDescent="0.25">
      <c r="C496" s="149"/>
      <c r="D496" s="149"/>
      <c r="E496" s="150"/>
      <c r="F496" s="151">
        <v>2993</v>
      </c>
      <c r="G496" s="151" t="s">
        <v>889</v>
      </c>
      <c r="H496" s="145"/>
    </row>
    <row r="497" spans="1:8" ht="13.2" x14ac:dyDescent="0.25">
      <c r="C497" s="175"/>
      <c r="D497" s="175"/>
      <c r="E497" s="174"/>
      <c r="F497" s="176">
        <v>2998</v>
      </c>
      <c r="G497" s="176" t="s">
        <v>886</v>
      </c>
      <c r="H497" s="145"/>
    </row>
    <row r="498" spans="1:8" ht="13.2" x14ac:dyDescent="0.25">
      <c r="C498" s="175" t="s">
        <v>49</v>
      </c>
      <c r="D498" s="175" t="s">
        <v>49</v>
      </c>
      <c r="E498" s="176" t="s">
        <v>376</v>
      </c>
      <c r="F498" s="176">
        <v>2999</v>
      </c>
      <c r="G498" s="176" t="s">
        <v>890</v>
      </c>
      <c r="H498" s="145"/>
    </row>
    <row r="499" spans="1:8" ht="13.2" x14ac:dyDescent="0.25">
      <c r="D499" s="121"/>
      <c r="E499" s="122"/>
    </row>
    <row r="500" spans="1:8" ht="13.2" x14ac:dyDescent="0.25">
      <c r="C500" s="135">
        <v>3</v>
      </c>
      <c r="D500" s="140" t="s">
        <v>288</v>
      </c>
      <c r="E500" s="141"/>
      <c r="F500" s="131"/>
      <c r="G500" s="138"/>
      <c r="H500" s="139"/>
    </row>
    <row r="501" spans="1:8" ht="13.2" x14ac:dyDescent="0.25">
      <c r="D501" s="121"/>
      <c r="E501" s="122"/>
    </row>
    <row r="502" spans="1:8" ht="13.2" x14ac:dyDescent="0.25">
      <c r="C502" s="135" t="s">
        <v>289</v>
      </c>
      <c r="D502" s="140"/>
      <c r="E502" s="141"/>
      <c r="F502" s="131"/>
      <c r="G502" s="132"/>
      <c r="H502" s="133"/>
    </row>
    <row r="503" spans="1:8" ht="26.4" x14ac:dyDescent="0.25">
      <c r="B503" s="134"/>
      <c r="C503" s="181"/>
      <c r="D503" s="182" t="s">
        <v>1599</v>
      </c>
      <c r="E503" s="183"/>
      <c r="F503" s="176" t="s">
        <v>49</v>
      </c>
      <c r="G503" s="184"/>
      <c r="H503" s="131"/>
    </row>
    <row r="504" spans="1:8" ht="13.2" x14ac:dyDescent="0.25">
      <c r="A504" s="125"/>
      <c r="B504" s="134" t="s">
        <v>376</v>
      </c>
      <c r="C504" s="175">
        <v>3000</v>
      </c>
      <c r="D504" s="185" t="s">
        <v>891</v>
      </c>
      <c r="E504" s="174" t="s">
        <v>376</v>
      </c>
      <c r="F504" s="186">
        <v>3001</v>
      </c>
      <c r="G504" s="175" t="s">
        <v>892</v>
      </c>
      <c r="H504" s="145"/>
    </row>
    <row r="505" spans="1:8" ht="13.2" x14ac:dyDescent="0.25">
      <c r="A505" s="125"/>
      <c r="B505" s="134"/>
      <c r="C505" s="187"/>
      <c r="D505" s="188"/>
      <c r="E505" s="174" t="s">
        <v>376</v>
      </c>
      <c r="F505" s="186">
        <v>3002</v>
      </c>
      <c r="G505" s="185" t="s">
        <v>893</v>
      </c>
      <c r="H505" s="145"/>
    </row>
    <row r="506" spans="1:8" ht="13.2" x14ac:dyDescent="0.25">
      <c r="A506" s="125"/>
      <c r="B506" s="134"/>
      <c r="C506" s="187"/>
      <c r="D506" s="188"/>
      <c r="E506" s="174" t="s">
        <v>376</v>
      </c>
      <c r="F506" s="186">
        <v>3003</v>
      </c>
      <c r="G506" s="185" t="s">
        <v>894</v>
      </c>
      <c r="H506" s="145"/>
    </row>
    <row r="507" spans="1:8" ht="13.2" x14ac:dyDescent="0.25">
      <c r="A507" s="125"/>
      <c r="B507" s="134"/>
      <c r="C507" s="189"/>
      <c r="D507" s="190"/>
      <c r="E507" s="173" t="s">
        <v>376</v>
      </c>
      <c r="F507" s="191">
        <v>3004</v>
      </c>
      <c r="G507" s="192" t="s">
        <v>895</v>
      </c>
      <c r="H507" s="145"/>
    </row>
    <row r="508" spans="1:8" ht="13.2" x14ac:dyDescent="0.25">
      <c r="A508" s="125"/>
      <c r="B508" s="134" t="s">
        <v>376</v>
      </c>
      <c r="C508" s="185">
        <v>3100</v>
      </c>
      <c r="D508" s="185" t="s">
        <v>896</v>
      </c>
      <c r="E508" s="174" t="s">
        <v>376</v>
      </c>
      <c r="F508" s="186">
        <v>3105</v>
      </c>
      <c r="G508" s="185" t="s">
        <v>897</v>
      </c>
      <c r="H508" s="145"/>
    </row>
    <row r="509" spans="1:8" ht="13.2" x14ac:dyDescent="0.25">
      <c r="A509" s="125"/>
      <c r="B509" s="134"/>
      <c r="C509" s="187"/>
      <c r="D509" s="188"/>
      <c r="E509" s="174" t="s">
        <v>376</v>
      </c>
      <c r="F509" s="186">
        <v>3106</v>
      </c>
      <c r="G509" s="185" t="s">
        <v>898</v>
      </c>
      <c r="H509" s="145"/>
    </row>
    <row r="510" spans="1:8" ht="13.2" x14ac:dyDescent="0.25">
      <c r="A510" s="125"/>
      <c r="B510" s="134"/>
      <c r="C510" s="189"/>
      <c r="D510" s="190"/>
      <c r="E510" s="173" t="s">
        <v>376</v>
      </c>
      <c r="F510" s="191">
        <v>3108</v>
      </c>
      <c r="G510" s="192" t="s">
        <v>899</v>
      </c>
      <c r="H510" s="145"/>
    </row>
    <row r="511" spans="1:8" ht="13.2" x14ac:dyDescent="0.25">
      <c r="A511" s="125"/>
      <c r="B511" s="134" t="s">
        <v>376</v>
      </c>
      <c r="C511" s="193">
        <v>3200</v>
      </c>
      <c r="D511" s="193" t="s">
        <v>900</v>
      </c>
      <c r="E511" s="160" t="s">
        <v>376</v>
      </c>
      <c r="F511" s="194">
        <v>3211</v>
      </c>
      <c r="G511" s="193" t="s">
        <v>901</v>
      </c>
      <c r="H511" s="145"/>
    </row>
    <row r="512" spans="1:8" ht="13.2" x14ac:dyDescent="0.25">
      <c r="A512" s="125"/>
      <c r="B512" s="134"/>
      <c r="C512" s="189"/>
      <c r="D512" s="190"/>
      <c r="E512" s="173" t="s">
        <v>376</v>
      </c>
      <c r="F512" s="191">
        <v>3212</v>
      </c>
      <c r="G512" s="192" t="s">
        <v>902</v>
      </c>
      <c r="H512" s="145"/>
    </row>
    <row r="513" spans="1:8" ht="13.2" x14ac:dyDescent="0.25">
      <c r="A513" s="125"/>
      <c r="B513" s="134"/>
      <c r="C513" s="189"/>
      <c r="D513" s="190"/>
      <c r="E513" s="173" t="s">
        <v>376</v>
      </c>
      <c r="F513" s="191">
        <v>3231</v>
      </c>
      <c r="G513" s="192" t="s">
        <v>903</v>
      </c>
      <c r="H513" s="145"/>
    </row>
    <row r="514" spans="1:8" ht="13.2" x14ac:dyDescent="0.25">
      <c r="A514" s="125"/>
      <c r="B514" s="134" t="s">
        <v>376</v>
      </c>
      <c r="C514" s="185">
        <v>3300</v>
      </c>
      <c r="D514" s="185" t="s">
        <v>904</v>
      </c>
      <c r="E514" s="174" t="s">
        <v>376</v>
      </c>
      <c r="F514" s="186">
        <v>3305</v>
      </c>
      <c r="G514" s="185" t="s">
        <v>905</v>
      </c>
      <c r="H514" s="145"/>
    </row>
    <row r="515" spans="1:8" ht="13.2" x14ac:dyDescent="0.25">
      <c r="A515" s="125"/>
      <c r="B515" s="134"/>
      <c r="C515" s="187"/>
      <c r="D515" s="188"/>
      <c r="E515" s="174" t="s">
        <v>376</v>
      </c>
      <c r="F515" s="186">
        <v>3308</v>
      </c>
      <c r="G515" s="185" t="s">
        <v>906</v>
      </c>
      <c r="H515" s="145"/>
    </row>
    <row r="516" spans="1:8" ht="13.2" x14ac:dyDescent="0.25">
      <c r="A516" s="125"/>
      <c r="B516" s="134" t="s">
        <v>376</v>
      </c>
      <c r="C516" s="185">
        <v>3400</v>
      </c>
      <c r="D516" s="185" t="s">
        <v>907</v>
      </c>
      <c r="E516" s="174" t="s">
        <v>376</v>
      </c>
      <c r="F516" s="186">
        <v>3401</v>
      </c>
      <c r="G516" s="185" t="s">
        <v>908</v>
      </c>
      <c r="H516" s="145"/>
    </row>
    <row r="517" spans="1:8" ht="13.2" x14ac:dyDescent="0.25">
      <c r="A517" s="125"/>
      <c r="B517" s="134"/>
      <c r="C517" s="185"/>
      <c r="D517" s="185"/>
      <c r="E517" s="174" t="s">
        <v>376</v>
      </c>
      <c r="F517" s="186">
        <v>3402</v>
      </c>
      <c r="G517" s="185" t="s">
        <v>909</v>
      </c>
      <c r="H517" s="145"/>
    </row>
    <row r="518" spans="1:8" ht="13.2" x14ac:dyDescent="0.25">
      <c r="A518" s="125"/>
      <c r="B518" s="134"/>
      <c r="C518" s="185"/>
      <c r="D518" s="185"/>
      <c r="E518" s="174" t="s">
        <v>376</v>
      </c>
      <c r="F518" s="186">
        <v>3403</v>
      </c>
      <c r="G518" s="185" t="s">
        <v>910</v>
      </c>
      <c r="H518" s="145"/>
    </row>
    <row r="519" spans="1:8" ht="13.2" x14ac:dyDescent="0.25">
      <c r="A519" s="125"/>
      <c r="B519" s="134"/>
      <c r="C519" s="185"/>
      <c r="D519" s="185"/>
      <c r="E519" s="174" t="s">
        <v>376</v>
      </c>
      <c r="F519" s="186">
        <v>3404</v>
      </c>
      <c r="G519" s="185" t="s">
        <v>911</v>
      </c>
      <c r="H519" s="145"/>
    </row>
    <row r="520" spans="1:8" ht="13.2" x14ac:dyDescent="0.25">
      <c r="A520" s="125"/>
      <c r="B520" s="134"/>
      <c r="C520" s="195"/>
      <c r="D520" s="196"/>
      <c r="E520" s="196"/>
      <c r="F520" s="197"/>
      <c r="G520" s="195"/>
      <c r="H520" s="145"/>
    </row>
    <row r="521" spans="1:8" ht="13.2" x14ac:dyDescent="0.25">
      <c r="C521" s="135">
        <v>35</v>
      </c>
      <c r="D521" s="140" t="s">
        <v>290</v>
      </c>
      <c r="E521" s="141"/>
      <c r="F521" s="131"/>
      <c r="G521" s="132"/>
      <c r="H521" s="133"/>
    </row>
    <row r="522" spans="1:8" ht="13.2" x14ac:dyDescent="0.25">
      <c r="B522" s="119" t="s">
        <v>376</v>
      </c>
      <c r="C522" s="142">
        <v>3500</v>
      </c>
      <c r="D522" s="142" t="s">
        <v>912</v>
      </c>
      <c r="E522" s="147"/>
      <c r="F522" s="144" t="s">
        <v>49</v>
      </c>
      <c r="G522" s="144" t="s">
        <v>49</v>
      </c>
      <c r="H522" s="145"/>
    </row>
    <row r="523" spans="1:8" ht="13.2" x14ac:dyDescent="0.25">
      <c r="B523" s="119" t="s">
        <v>376</v>
      </c>
      <c r="C523" s="142">
        <v>3510</v>
      </c>
      <c r="D523" s="142" t="s">
        <v>913</v>
      </c>
      <c r="E523" s="147"/>
      <c r="F523" s="144">
        <v>3511</v>
      </c>
      <c r="G523" s="144" t="s">
        <v>913</v>
      </c>
      <c r="H523" s="145"/>
    </row>
    <row r="524" spans="1:8" ht="13.2" x14ac:dyDescent="0.25">
      <c r="C524" s="185" t="s">
        <v>49</v>
      </c>
      <c r="D524" s="185" t="s">
        <v>49</v>
      </c>
      <c r="E524" s="174"/>
      <c r="F524" s="186">
        <v>3518</v>
      </c>
      <c r="G524" s="185" t="s">
        <v>914</v>
      </c>
      <c r="H524" s="145"/>
    </row>
    <row r="525" spans="1:8" ht="13.2" x14ac:dyDescent="0.25">
      <c r="B525" s="119" t="s">
        <v>376</v>
      </c>
      <c r="C525" s="185">
        <v>3520</v>
      </c>
      <c r="D525" s="185" t="s">
        <v>915</v>
      </c>
      <c r="E525" s="174" t="s">
        <v>376</v>
      </c>
      <c r="F525" s="186">
        <v>3521</v>
      </c>
      <c r="G525" s="185" t="s">
        <v>916</v>
      </c>
      <c r="H525" s="145"/>
    </row>
    <row r="526" spans="1:8" ht="13.2" x14ac:dyDescent="0.25">
      <c r="C526" s="142"/>
      <c r="D526" s="142"/>
      <c r="E526" s="173" t="s">
        <v>376</v>
      </c>
      <c r="F526" s="144">
        <v>3522</v>
      </c>
      <c r="G526" s="144" t="s">
        <v>917</v>
      </c>
      <c r="H526" s="145"/>
    </row>
    <row r="527" spans="1:8" ht="13.2" x14ac:dyDescent="0.25">
      <c r="B527" s="119" t="s">
        <v>376</v>
      </c>
      <c r="C527" s="177">
        <v>3530</v>
      </c>
      <c r="D527" s="177" t="s">
        <v>918</v>
      </c>
      <c r="E527" s="173"/>
      <c r="F527" s="178" t="s">
        <v>49</v>
      </c>
      <c r="G527" s="178" t="s">
        <v>49</v>
      </c>
      <c r="H527" s="145"/>
    </row>
    <row r="528" spans="1:8" ht="13.2" x14ac:dyDescent="0.25">
      <c r="B528" s="119" t="s">
        <v>376</v>
      </c>
      <c r="C528" s="185">
        <v>3540</v>
      </c>
      <c r="D528" s="185" t="s">
        <v>919</v>
      </c>
      <c r="E528" s="174" t="s">
        <v>376</v>
      </c>
      <c r="F528" s="186">
        <v>3541</v>
      </c>
      <c r="G528" s="185" t="s">
        <v>920</v>
      </c>
      <c r="H528" s="145"/>
    </row>
    <row r="529" spans="1:8" ht="13.2" x14ac:dyDescent="0.25">
      <c r="C529" s="142"/>
      <c r="D529" s="142"/>
      <c r="E529" s="173" t="s">
        <v>376</v>
      </c>
      <c r="F529" s="144">
        <v>3542</v>
      </c>
      <c r="G529" s="144" t="s">
        <v>921</v>
      </c>
      <c r="H529" s="145"/>
    </row>
    <row r="530" spans="1:8" ht="13.2" x14ac:dyDescent="0.25">
      <c r="C530" s="142">
        <v>3550</v>
      </c>
      <c r="D530" s="142" t="s">
        <v>922</v>
      </c>
      <c r="E530" s="147"/>
      <c r="F530" s="144" t="s">
        <v>49</v>
      </c>
      <c r="G530" s="144"/>
      <c r="H530" s="145"/>
    </row>
    <row r="531" spans="1:8" ht="13.2" x14ac:dyDescent="0.25">
      <c r="C531" s="142">
        <v>3560</v>
      </c>
      <c r="D531" s="142" t="s">
        <v>923</v>
      </c>
      <c r="E531" s="147"/>
      <c r="F531" s="144">
        <v>3561</v>
      </c>
      <c r="G531" s="144" t="s">
        <v>924</v>
      </c>
      <c r="H531" s="145"/>
    </row>
    <row r="532" spans="1:8" ht="13.2" x14ac:dyDescent="0.25">
      <c r="C532" s="142" t="s">
        <v>49</v>
      </c>
      <c r="D532" s="142" t="s">
        <v>49</v>
      </c>
      <c r="E532" s="147"/>
      <c r="F532" s="144">
        <v>3562</v>
      </c>
      <c r="G532" s="144" t="s">
        <v>925</v>
      </c>
      <c r="H532" s="145"/>
    </row>
    <row r="533" spans="1:8" ht="13.2" x14ac:dyDescent="0.25">
      <c r="C533" s="142" t="s">
        <v>49</v>
      </c>
      <c r="D533" s="142" t="s">
        <v>49</v>
      </c>
      <c r="E533" s="147"/>
      <c r="F533" s="144">
        <v>3563</v>
      </c>
      <c r="G533" s="144" t="s">
        <v>926</v>
      </c>
      <c r="H533" s="145"/>
    </row>
    <row r="534" spans="1:8" ht="26.4" x14ac:dyDescent="0.25">
      <c r="A534" s="118" t="s">
        <v>374</v>
      </c>
      <c r="C534" s="142">
        <v>3570</v>
      </c>
      <c r="D534" s="142" t="s">
        <v>927</v>
      </c>
      <c r="E534" s="147"/>
      <c r="F534" s="144" t="s">
        <v>49</v>
      </c>
      <c r="G534" s="144" t="s">
        <v>49</v>
      </c>
      <c r="H534" s="145"/>
    </row>
    <row r="535" spans="1:8" ht="13.2" x14ac:dyDescent="0.25">
      <c r="C535" s="121">
        <v>3590</v>
      </c>
      <c r="D535" s="121" t="s">
        <v>928</v>
      </c>
      <c r="E535" s="122"/>
      <c r="F535" s="119" t="s">
        <v>49</v>
      </c>
      <c r="G535" s="119" t="s">
        <v>49</v>
      </c>
      <c r="H535" s="145"/>
    </row>
    <row r="536" spans="1:8" ht="13.2" x14ac:dyDescent="0.25">
      <c r="D536" s="121"/>
      <c r="E536" s="122"/>
      <c r="H536" s="145"/>
    </row>
    <row r="537" spans="1:8" ht="13.2" x14ac:dyDescent="0.25">
      <c r="C537" s="135">
        <v>36</v>
      </c>
      <c r="D537" s="140" t="s">
        <v>291</v>
      </c>
      <c r="E537" s="141"/>
      <c r="F537" s="131"/>
      <c r="G537" s="132"/>
      <c r="H537" s="133"/>
    </row>
    <row r="538" spans="1:8" ht="13.2" x14ac:dyDescent="0.25">
      <c r="B538" s="119" t="s">
        <v>929</v>
      </c>
      <c r="C538" s="142">
        <v>3600</v>
      </c>
      <c r="D538" s="142" t="s">
        <v>930</v>
      </c>
      <c r="E538" s="147"/>
      <c r="F538" s="144" t="s">
        <v>49</v>
      </c>
      <c r="G538" s="144" t="s">
        <v>49</v>
      </c>
      <c r="H538" s="145"/>
    </row>
    <row r="539" spans="1:8" ht="13.2" x14ac:dyDescent="0.25">
      <c r="C539" s="142">
        <v>3610</v>
      </c>
      <c r="D539" s="142" t="s">
        <v>931</v>
      </c>
      <c r="E539" s="147"/>
      <c r="F539" s="144">
        <v>3611</v>
      </c>
      <c r="G539" s="144" t="s">
        <v>932</v>
      </c>
      <c r="H539" s="145"/>
    </row>
    <row r="540" spans="1:8" ht="13.2" x14ac:dyDescent="0.25">
      <c r="C540" s="142" t="s">
        <v>49</v>
      </c>
      <c r="D540" s="142" t="s">
        <v>49</v>
      </c>
      <c r="E540" s="147"/>
      <c r="F540" s="144">
        <v>3612</v>
      </c>
      <c r="G540" s="144" t="s">
        <v>933</v>
      </c>
      <c r="H540" s="145"/>
    </row>
    <row r="541" spans="1:8" ht="13.2" x14ac:dyDescent="0.25">
      <c r="C541" s="142" t="s">
        <v>49</v>
      </c>
      <c r="D541" s="142" t="s">
        <v>49</v>
      </c>
      <c r="E541" s="147"/>
      <c r="F541" s="144">
        <v>3613</v>
      </c>
      <c r="G541" s="144" t="s">
        <v>934</v>
      </c>
      <c r="H541" s="145"/>
    </row>
    <row r="542" spans="1:8" ht="13.2" x14ac:dyDescent="0.25">
      <c r="C542" s="142" t="s">
        <v>49</v>
      </c>
      <c r="D542" s="142" t="s">
        <v>49</v>
      </c>
      <c r="E542" s="147"/>
      <c r="F542" s="144">
        <v>3619</v>
      </c>
      <c r="G542" s="144" t="s">
        <v>935</v>
      </c>
      <c r="H542" s="145"/>
    </row>
    <row r="543" spans="1:8" ht="13.2" x14ac:dyDescent="0.25">
      <c r="C543" s="142">
        <v>3620</v>
      </c>
      <c r="D543" s="142" t="s">
        <v>936</v>
      </c>
      <c r="E543" s="147"/>
      <c r="F543" s="144" t="s">
        <v>49</v>
      </c>
      <c r="G543" s="144" t="s">
        <v>49</v>
      </c>
      <c r="H543" s="145"/>
    </row>
    <row r="544" spans="1:8" ht="13.2" x14ac:dyDescent="0.25">
      <c r="C544" s="142">
        <v>3630</v>
      </c>
      <c r="D544" s="142" t="s">
        <v>937</v>
      </c>
      <c r="E544" s="147"/>
      <c r="F544" s="144" t="s">
        <v>49</v>
      </c>
      <c r="G544" s="144" t="s">
        <v>49</v>
      </c>
      <c r="H544" s="145"/>
    </row>
    <row r="545" spans="2:8" ht="13.2" x14ac:dyDescent="0.25">
      <c r="C545" s="142">
        <v>3670</v>
      </c>
      <c r="D545" s="142" t="s">
        <v>938</v>
      </c>
      <c r="E545" s="147"/>
      <c r="F545" s="144">
        <v>3671</v>
      </c>
      <c r="G545" s="144" t="s">
        <v>939</v>
      </c>
      <c r="H545" s="145"/>
    </row>
    <row r="546" spans="2:8" ht="13.2" x14ac:dyDescent="0.25">
      <c r="C546" s="142" t="s">
        <v>49</v>
      </c>
      <c r="D546" s="142" t="s">
        <v>49</v>
      </c>
      <c r="E546" s="147"/>
      <c r="F546" s="144">
        <v>3672</v>
      </c>
      <c r="G546" s="144" t="s">
        <v>940</v>
      </c>
      <c r="H546" s="145"/>
    </row>
    <row r="547" spans="2:8" ht="13.2" x14ac:dyDescent="0.25">
      <c r="C547" s="142" t="s">
        <v>49</v>
      </c>
      <c r="D547" s="142" t="s">
        <v>49</v>
      </c>
      <c r="E547" s="147"/>
      <c r="F547" s="144">
        <v>3679</v>
      </c>
      <c r="G547" s="144" t="s">
        <v>941</v>
      </c>
      <c r="H547" s="145"/>
    </row>
    <row r="548" spans="2:8" ht="13.2" x14ac:dyDescent="0.25">
      <c r="C548" s="142">
        <v>3680</v>
      </c>
      <c r="D548" s="142" t="s">
        <v>942</v>
      </c>
      <c r="E548" s="147"/>
      <c r="F548" s="144" t="s">
        <v>49</v>
      </c>
      <c r="G548" s="144" t="s">
        <v>49</v>
      </c>
      <c r="H548" s="145"/>
    </row>
    <row r="549" spans="2:8" ht="13.2" x14ac:dyDescent="0.25">
      <c r="C549" s="121">
        <v>3690</v>
      </c>
      <c r="D549" s="121" t="s">
        <v>943</v>
      </c>
      <c r="E549" s="122"/>
      <c r="F549" s="119" t="s">
        <v>49</v>
      </c>
      <c r="G549" s="119" t="s">
        <v>49</v>
      </c>
      <c r="H549" s="145"/>
    </row>
    <row r="550" spans="2:8" ht="13.2" x14ac:dyDescent="0.25">
      <c r="D550" s="121"/>
      <c r="E550" s="122"/>
      <c r="H550" s="145"/>
    </row>
    <row r="551" spans="2:8" ht="13.2" x14ac:dyDescent="0.25">
      <c r="C551" s="135">
        <v>37</v>
      </c>
      <c r="D551" s="140" t="s">
        <v>292</v>
      </c>
      <c r="E551" s="141"/>
      <c r="F551" s="131"/>
      <c r="G551" s="132"/>
      <c r="H551" s="133"/>
    </row>
    <row r="552" spans="2:8" ht="13.2" x14ac:dyDescent="0.25">
      <c r="C552" s="142">
        <v>3700</v>
      </c>
      <c r="D552" s="142" t="s">
        <v>944</v>
      </c>
      <c r="E552" s="147"/>
      <c r="F552" s="144" t="s">
        <v>49</v>
      </c>
      <c r="G552" s="144" t="s">
        <v>49</v>
      </c>
      <c r="H552" s="145"/>
    </row>
    <row r="553" spans="2:8" ht="13.2" x14ac:dyDescent="0.25">
      <c r="C553" s="142">
        <v>3710</v>
      </c>
      <c r="D553" s="142" t="s">
        <v>945</v>
      </c>
      <c r="E553" s="147"/>
      <c r="F553" s="144" t="s">
        <v>49</v>
      </c>
      <c r="G553" s="144" t="s">
        <v>49</v>
      </c>
      <c r="H553" s="145"/>
    </row>
    <row r="554" spans="2:8" ht="13.2" x14ac:dyDescent="0.25">
      <c r="B554" s="119" t="s">
        <v>929</v>
      </c>
      <c r="C554" s="142">
        <v>3730</v>
      </c>
      <c r="D554" s="142" t="s">
        <v>946</v>
      </c>
      <c r="E554" s="147"/>
      <c r="F554" s="144">
        <v>3731</v>
      </c>
      <c r="G554" s="144" t="s">
        <v>947</v>
      </c>
      <c r="H554" s="145"/>
    </row>
    <row r="555" spans="2:8" ht="13.2" x14ac:dyDescent="0.25">
      <c r="C555" s="142" t="s">
        <v>49</v>
      </c>
      <c r="D555" s="142" t="s">
        <v>49</v>
      </c>
      <c r="E555" s="147"/>
      <c r="F555" s="144">
        <v>3732</v>
      </c>
      <c r="G555" s="144" t="s">
        <v>948</v>
      </c>
      <c r="H555" s="145"/>
    </row>
    <row r="556" spans="2:8" ht="13.2" x14ac:dyDescent="0.25">
      <c r="B556" s="119" t="s">
        <v>929</v>
      </c>
      <c r="C556" s="142">
        <v>3740</v>
      </c>
      <c r="D556" s="142" t="s">
        <v>949</v>
      </c>
      <c r="E556" s="147"/>
      <c r="F556" s="144" t="s">
        <v>49</v>
      </c>
      <c r="G556" s="144" t="s">
        <v>49</v>
      </c>
      <c r="H556" s="145"/>
    </row>
    <row r="557" spans="2:8" ht="13.2" x14ac:dyDescent="0.25">
      <c r="C557" s="142">
        <v>3750</v>
      </c>
      <c r="D557" s="142" t="s">
        <v>950</v>
      </c>
      <c r="E557" s="147"/>
      <c r="F557" s="144">
        <v>3751</v>
      </c>
      <c r="G557" s="144" t="s">
        <v>951</v>
      </c>
      <c r="H557" s="145"/>
    </row>
    <row r="558" spans="2:8" ht="13.2" x14ac:dyDescent="0.25">
      <c r="C558" s="142" t="s">
        <v>49</v>
      </c>
      <c r="D558" s="142" t="s">
        <v>49</v>
      </c>
      <c r="E558" s="147"/>
      <c r="F558" s="144">
        <v>3752</v>
      </c>
      <c r="G558" s="144" t="s">
        <v>952</v>
      </c>
      <c r="H558" s="145"/>
    </row>
    <row r="559" spans="2:8" ht="13.2" x14ac:dyDescent="0.25">
      <c r="C559" s="121">
        <v>3790</v>
      </c>
      <c r="D559" s="121" t="s">
        <v>953</v>
      </c>
      <c r="E559" s="122"/>
      <c r="F559" s="119" t="s">
        <v>49</v>
      </c>
      <c r="G559" s="119" t="s">
        <v>49</v>
      </c>
      <c r="H559" s="145"/>
    </row>
    <row r="560" spans="2:8" ht="13.2" x14ac:dyDescent="0.25">
      <c r="D560" s="121"/>
      <c r="E560" s="122"/>
      <c r="H560" s="145"/>
    </row>
    <row r="561" spans="2:8" ht="13.2" x14ac:dyDescent="0.25">
      <c r="C561" s="135">
        <v>38</v>
      </c>
      <c r="D561" s="140" t="s">
        <v>293</v>
      </c>
      <c r="E561" s="141"/>
      <c r="F561" s="131"/>
      <c r="G561" s="132"/>
      <c r="H561" s="133"/>
    </row>
    <row r="562" spans="2:8" ht="13.2" x14ac:dyDescent="0.25">
      <c r="B562" s="119" t="s">
        <v>929</v>
      </c>
      <c r="C562" s="142">
        <v>3800</v>
      </c>
      <c r="D562" s="142" t="s">
        <v>954</v>
      </c>
      <c r="E562" s="147"/>
      <c r="F562" s="144" t="s">
        <v>49</v>
      </c>
      <c r="G562" s="144" t="s">
        <v>49</v>
      </c>
      <c r="H562" s="145"/>
    </row>
    <row r="563" spans="2:8" ht="13.2" x14ac:dyDescent="0.25">
      <c r="C563" s="142">
        <v>3840</v>
      </c>
      <c r="D563" s="142" t="s">
        <v>955</v>
      </c>
      <c r="E563" s="147"/>
      <c r="F563" s="144" t="s">
        <v>49</v>
      </c>
      <c r="G563" s="144" t="s">
        <v>49</v>
      </c>
      <c r="H563" s="145"/>
    </row>
    <row r="564" spans="2:8" ht="13.2" x14ac:dyDescent="0.25">
      <c r="C564" s="142">
        <v>3850</v>
      </c>
      <c r="D564" s="142" t="s">
        <v>956</v>
      </c>
      <c r="E564" s="147"/>
      <c r="F564" s="144" t="s">
        <v>49</v>
      </c>
      <c r="G564" s="144" t="s">
        <v>49</v>
      </c>
      <c r="H564" s="145"/>
    </row>
    <row r="565" spans="2:8" ht="13.2" x14ac:dyDescent="0.25">
      <c r="C565" s="121">
        <v>3870</v>
      </c>
      <c r="D565" s="121" t="s">
        <v>957</v>
      </c>
      <c r="E565" s="122"/>
      <c r="F565" s="119" t="s">
        <v>49</v>
      </c>
      <c r="G565" s="119" t="s">
        <v>49</v>
      </c>
      <c r="H565" s="145"/>
    </row>
    <row r="566" spans="2:8" ht="13.2" x14ac:dyDescent="0.25">
      <c r="D566" s="121"/>
      <c r="E566" s="122"/>
      <c r="H566" s="145"/>
    </row>
    <row r="567" spans="2:8" ht="13.2" x14ac:dyDescent="0.25">
      <c r="C567" s="135">
        <v>39</v>
      </c>
      <c r="D567" s="140" t="s">
        <v>294</v>
      </c>
      <c r="E567" s="141"/>
      <c r="F567" s="131"/>
      <c r="G567" s="132"/>
      <c r="H567" s="198"/>
    </row>
    <row r="568" spans="2:8" ht="13.2" x14ac:dyDescent="0.25">
      <c r="B568" s="119" t="s">
        <v>929</v>
      </c>
      <c r="C568" s="142">
        <v>3900</v>
      </c>
      <c r="D568" s="142" t="s">
        <v>958</v>
      </c>
      <c r="E568" s="147"/>
      <c r="F568" s="144" t="s">
        <v>49</v>
      </c>
      <c r="G568" s="144" t="s">
        <v>49</v>
      </c>
      <c r="H568" s="145"/>
    </row>
    <row r="569" spans="2:8" ht="13.2" x14ac:dyDescent="0.25">
      <c r="C569" s="142">
        <v>3910</v>
      </c>
      <c r="D569" s="142" t="s">
        <v>959</v>
      </c>
      <c r="E569" s="147"/>
      <c r="F569" s="144">
        <v>3911</v>
      </c>
      <c r="G569" s="144" t="s">
        <v>960</v>
      </c>
      <c r="H569" s="145"/>
    </row>
    <row r="570" spans="2:8" ht="13.2" x14ac:dyDescent="0.25">
      <c r="C570" s="142" t="s">
        <v>49</v>
      </c>
      <c r="D570" s="142" t="s">
        <v>49</v>
      </c>
      <c r="E570" s="147"/>
      <c r="F570" s="144">
        <v>3912</v>
      </c>
      <c r="G570" s="144" t="s">
        <v>961</v>
      </c>
      <c r="H570" s="145"/>
    </row>
    <row r="571" spans="2:8" ht="13.2" x14ac:dyDescent="0.25">
      <c r="C571" s="142" t="s">
        <v>49</v>
      </c>
      <c r="D571" s="142" t="s">
        <v>49</v>
      </c>
      <c r="E571" s="147" t="s">
        <v>929</v>
      </c>
      <c r="F571" s="144">
        <v>3913</v>
      </c>
      <c r="G571" s="144" t="s">
        <v>962</v>
      </c>
      <c r="H571" s="145"/>
    </row>
    <row r="572" spans="2:8" ht="13.2" x14ac:dyDescent="0.25">
      <c r="C572" s="142" t="s">
        <v>49</v>
      </c>
      <c r="D572" s="142" t="s">
        <v>49</v>
      </c>
      <c r="E572" s="147"/>
      <c r="F572" s="144">
        <v>3914</v>
      </c>
      <c r="G572" s="144" t="s">
        <v>963</v>
      </c>
      <c r="H572" s="145"/>
    </row>
    <row r="573" spans="2:8" ht="13.2" x14ac:dyDescent="0.25">
      <c r="C573" s="142">
        <v>3920</v>
      </c>
      <c r="D573" s="142" t="s">
        <v>964</v>
      </c>
      <c r="E573" s="147"/>
      <c r="F573" s="144">
        <v>3921</v>
      </c>
      <c r="G573" s="144" t="s">
        <v>965</v>
      </c>
      <c r="H573" s="145"/>
    </row>
    <row r="574" spans="2:8" ht="13.2" x14ac:dyDescent="0.25">
      <c r="C574" s="142" t="s">
        <v>49</v>
      </c>
      <c r="D574" s="142" t="s">
        <v>49</v>
      </c>
      <c r="E574" s="147"/>
      <c r="F574" s="144">
        <v>3922</v>
      </c>
      <c r="G574" s="144" t="s">
        <v>966</v>
      </c>
      <c r="H574" s="145"/>
    </row>
    <row r="575" spans="2:8" ht="13.2" x14ac:dyDescent="0.25">
      <c r="C575" s="142" t="s">
        <v>49</v>
      </c>
      <c r="D575" s="142" t="s">
        <v>49</v>
      </c>
      <c r="E575" s="147"/>
      <c r="F575" s="144">
        <v>3925</v>
      </c>
      <c r="G575" s="144" t="s">
        <v>967</v>
      </c>
      <c r="H575" s="145"/>
    </row>
    <row r="576" spans="2:8" ht="26.4" x14ac:dyDescent="0.25">
      <c r="C576" s="142">
        <v>3940</v>
      </c>
      <c r="D576" s="142" t="s">
        <v>968</v>
      </c>
      <c r="E576" s="147"/>
      <c r="F576" s="144" t="s">
        <v>49</v>
      </c>
      <c r="G576" s="144" t="s">
        <v>49</v>
      </c>
      <c r="H576" s="145"/>
    </row>
    <row r="577" spans="2:8" ht="13.2" x14ac:dyDescent="0.25">
      <c r="C577" s="142">
        <v>3950</v>
      </c>
      <c r="D577" s="142" t="s">
        <v>969</v>
      </c>
      <c r="E577" s="147"/>
      <c r="F577" s="144" t="s">
        <v>49</v>
      </c>
      <c r="G577" s="144" t="s">
        <v>49</v>
      </c>
      <c r="H577" s="145"/>
    </row>
    <row r="578" spans="2:8" ht="13.2" x14ac:dyDescent="0.25">
      <c r="B578" s="119" t="s">
        <v>929</v>
      </c>
      <c r="C578" s="142">
        <v>3960</v>
      </c>
      <c r="D578" s="142" t="s">
        <v>970</v>
      </c>
      <c r="E578" s="147"/>
      <c r="F578" s="144" t="s">
        <v>49</v>
      </c>
      <c r="G578" s="144" t="s">
        <v>49</v>
      </c>
      <c r="H578" s="145"/>
    </row>
    <row r="579" spans="2:8" ht="26.4" x14ac:dyDescent="0.25">
      <c r="B579" s="119" t="s">
        <v>929</v>
      </c>
      <c r="C579" s="142">
        <v>3970</v>
      </c>
      <c r="D579" s="142" t="s">
        <v>971</v>
      </c>
      <c r="E579" s="147"/>
      <c r="F579" s="144">
        <v>3971</v>
      </c>
      <c r="G579" s="144" t="s">
        <v>972</v>
      </c>
      <c r="H579" s="145"/>
    </row>
    <row r="580" spans="2:8" ht="13.2" x14ac:dyDescent="0.25">
      <c r="C580" s="142" t="s">
        <v>49</v>
      </c>
      <c r="D580" s="142" t="s">
        <v>49</v>
      </c>
      <c r="E580" s="147"/>
      <c r="F580" s="144">
        <v>3972</v>
      </c>
      <c r="G580" s="144" t="s">
        <v>973</v>
      </c>
      <c r="H580" s="145"/>
    </row>
    <row r="581" spans="2:8" ht="13.2" x14ac:dyDescent="0.25">
      <c r="C581" s="142" t="s">
        <v>49</v>
      </c>
      <c r="D581" s="142" t="s">
        <v>49</v>
      </c>
      <c r="E581" s="147"/>
      <c r="F581" s="144">
        <v>3973</v>
      </c>
      <c r="G581" s="144" t="s">
        <v>974</v>
      </c>
      <c r="H581" s="145"/>
    </row>
    <row r="582" spans="2:8" ht="13.2" x14ac:dyDescent="0.25">
      <c r="B582" s="119" t="s">
        <v>929</v>
      </c>
      <c r="C582" s="142">
        <v>3980</v>
      </c>
      <c r="D582" s="142" t="s">
        <v>975</v>
      </c>
      <c r="E582" s="147"/>
      <c r="F582" s="144">
        <v>3981</v>
      </c>
      <c r="G582" s="144" t="s">
        <v>976</v>
      </c>
      <c r="H582" s="145"/>
    </row>
    <row r="583" spans="2:8" ht="13.2" x14ac:dyDescent="0.25">
      <c r="C583" s="142" t="s">
        <v>49</v>
      </c>
      <c r="D583" s="142" t="s">
        <v>49</v>
      </c>
      <c r="E583" s="147"/>
      <c r="F583" s="144">
        <v>3985</v>
      </c>
      <c r="G583" s="144" t="s">
        <v>977</v>
      </c>
      <c r="H583" s="145"/>
    </row>
    <row r="584" spans="2:8" ht="13.2" x14ac:dyDescent="0.25">
      <c r="C584" s="142" t="s">
        <v>49</v>
      </c>
      <c r="D584" s="142" t="s">
        <v>49</v>
      </c>
      <c r="E584" s="147"/>
      <c r="F584" s="144">
        <v>3987</v>
      </c>
      <c r="G584" s="144" t="s">
        <v>978</v>
      </c>
      <c r="H584" s="145"/>
    </row>
    <row r="585" spans="2:8" ht="13.2" x14ac:dyDescent="0.25">
      <c r="C585" s="142" t="s">
        <v>49</v>
      </c>
      <c r="D585" s="142" t="s">
        <v>49</v>
      </c>
      <c r="E585" s="147"/>
      <c r="F585" s="144">
        <v>3988</v>
      </c>
      <c r="G585" s="144" t="s">
        <v>979</v>
      </c>
      <c r="H585" s="145"/>
    </row>
    <row r="586" spans="2:8" ht="13.2" x14ac:dyDescent="0.25">
      <c r="C586" s="142" t="s">
        <v>49</v>
      </c>
      <c r="D586" s="142" t="s">
        <v>49</v>
      </c>
      <c r="E586" s="147"/>
      <c r="F586" s="144">
        <v>3989</v>
      </c>
      <c r="G586" s="144" t="s">
        <v>980</v>
      </c>
      <c r="H586" s="145"/>
    </row>
    <row r="587" spans="2:8" ht="13.2" x14ac:dyDescent="0.25">
      <c r="C587" s="142">
        <v>3990</v>
      </c>
      <c r="D587" s="142" t="s">
        <v>981</v>
      </c>
      <c r="E587" s="147"/>
      <c r="F587" s="144">
        <v>3991</v>
      </c>
      <c r="G587" s="144" t="s">
        <v>982</v>
      </c>
      <c r="H587" s="145"/>
    </row>
    <row r="588" spans="2:8" ht="13.2" x14ac:dyDescent="0.25">
      <c r="C588" s="142" t="s">
        <v>49</v>
      </c>
      <c r="D588" s="142" t="s">
        <v>49</v>
      </c>
      <c r="E588" s="147"/>
      <c r="F588" s="144">
        <v>3992</v>
      </c>
      <c r="G588" s="144" t="s">
        <v>983</v>
      </c>
      <c r="H588" s="145"/>
    </row>
    <row r="589" spans="2:8" ht="13.2" x14ac:dyDescent="0.25">
      <c r="C589" s="142" t="s">
        <v>49</v>
      </c>
      <c r="D589" s="142" t="s">
        <v>49</v>
      </c>
      <c r="E589" s="147"/>
      <c r="F589" s="144">
        <v>3993</v>
      </c>
      <c r="G589" s="144" t="s">
        <v>984</v>
      </c>
      <c r="H589" s="145"/>
    </row>
    <row r="590" spans="2:8" ht="13.2" x14ac:dyDescent="0.25">
      <c r="C590" s="142" t="s">
        <v>49</v>
      </c>
      <c r="D590" s="142" t="s">
        <v>49</v>
      </c>
      <c r="E590" s="147"/>
      <c r="F590" s="144">
        <v>3994</v>
      </c>
      <c r="G590" s="144" t="s">
        <v>985</v>
      </c>
      <c r="H590" s="145"/>
    </row>
    <row r="591" spans="2:8" ht="13.2" x14ac:dyDescent="0.25">
      <c r="C591" s="142" t="s">
        <v>49</v>
      </c>
      <c r="D591" s="142" t="s">
        <v>49</v>
      </c>
      <c r="E591" s="147"/>
      <c r="F591" s="144">
        <v>3995</v>
      </c>
      <c r="G591" s="144" t="s">
        <v>986</v>
      </c>
      <c r="H591" s="145"/>
    </row>
    <row r="592" spans="2:8" ht="13.2" x14ac:dyDescent="0.25">
      <c r="C592" s="142" t="s">
        <v>49</v>
      </c>
      <c r="D592" s="142" t="s">
        <v>49</v>
      </c>
      <c r="E592" s="147"/>
      <c r="F592" s="144">
        <v>3996</v>
      </c>
      <c r="G592" s="144" t="s">
        <v>987</v>
      </c>
      <c r="H592" s="145"/>
    </row>
    <row r="593" spans="1:8" ht="13.2" x14ac:dyDescent="0.25">
      <c r="C593" s="142" t="s">
        <v>49</v>
      </c>
      <c r="D593" s="142" t="s">
        <v>49</v>
      </c>
      <c r="E593" s="147"/>
      <c r="F593" s="144">
        <v>3997</v>
      </c>
      <c r="G593" s="144" t="s">
        <v>988</v>
      </c>
      <c r="H593" s="145"/>
    </row>
    <row r="594" spans="1:8" ht="13.2" x14ac:dyDescent="0.25">
      <c r="C594" s="142" t="s">
        <v>49</v>
      </c>
      <c r="D594" s="142" t="s">
        <v>49</v>
      </c>
      <c r="E594" s="147"/>
      <c r="F594" s="144"/>
      <c r="G594" s="144"/>
      <c r="H594" s="145" t="s">
        <v>374</v>
      </c>
    </row>
    <row r="595" spans="1:8" ht="13.2" x14ac:dyDescent="0.25">
      <c r="C595" s="142" t="s">
        <v>49</v>
      </c>
      <c r="D595" s="142" t="s">
        <v>49</v>
      </c>
      <c r="E595" s="147"/>
      <c r="F595" s="144">
        <v>3999</v>
      </c>
      <c r="G595" s="144" t="s">
        <v>989</v>
      </c>
      <c r="H595" s="145"/>
    </row>
    <row r="596" spans="1:8" ht="13.2" x14ac:dyDescent="0.25">
      <c r="D596" s="121"/>
      <c r="E596" s="122"/>
      <c r="H596" s="145"/>
    </row>
    <row r="597" spans="1:8" ht="26.4" x14ac:dyDescent="0.25">
      <c r="C597" s="135">
        <v>4</v>
      </c>
      <c r="D597" s="140" t="s">
        <v>297</v>
      </c>
      <c r="E597" s="141"/>
      <c r="F597" s="131"/>
      <c r="G597" s="138"/>
      <c r="H597" s="145"/>
    </row>
    <row r="598" spans="1:8" ht="13.2" x14ac:dyDescent="0.25">
      <c r="D598" s="121"/>
      <c r="E598" s="122"/>
      <c r="G598" s="118"/>
    </row>
    <row r="599" spans="1:8" ht="26.4" x14ac:dyDescent="0.25">
      <c r="C599" s="199" t="s">
        <v>298</v>
      </c>
      <c r="D599" s="140" t="s">
        <v>299</v>
      </c>
      <c r="E599" s="141"/>
      <c r="F599" s="131"/>
      <c r="G599" s="132"/>
      <c r="H599" s="133"/>
    </row>
    <row r="600" spans="1:8" ht="26.4" x14ac:dyDescent="0.25">
      <c r="A600" s="125"/>
      <c r="C600" s="181"/>
      <c r="D600" s="182" t="s">
        <v>1599</v>
      </c>
      <c r="E600" s="200"/>
      <c r="F600" s="176" t="s">
        <v>49</v>
      </c>
      <c r="G600" s="200"/>
      <c r="H600" s="145"/>
    </row>
    <row r="601" spans="1:8" ht="13.2" x14ac:dyDescent="0.25">
      <c r="A601" s="125"/>
      <c r="B601" s="134" t="s">
        <v>376</v>
      </c>
      <c r="C601" s="185">
        <v>4000</v>
      </c>
      <c r="D601" s="185" t="s">
        <v>990</v>
      </c>
      <c r="E601" s="174"/>
      <c r="F601" s="186"/>
      <c r="G601" s="185"/>
      <c r="H601" s="145"/>
    </row>
    <row r="602" spans="1:8" ht="13.2" x14ac:dyDescent="0.25">
      <c r="A602" s="125"/>
      <c r="B602" s="134" t="s">
        <v>376</v>
      </c>
      <c r="C602" s="185">
        <v>4200</v>
      </c>
      <c r="D602" s="185" t="s">
        <v>991</v>
      </c>
      <c r="E602" s="174" t="s">
        <v>376</v>
      </c>
      <c r="F602" s="186">
        <v>4211</v>
      </c>
      <c r="G602" s="185" t="s">
        <v>992</v>
      </c>
      <c r="H602" s="145"/>
    </row>
    <row r="603" spans="1:8" ht="13.2" x14ac:dyDescent="0.25">
      <c r="A603" s="125"/>
      <c r="C603" s="185"/>
      <c r="D603" s="185"/>
      <c r="E603" s="174" t="s">
        <v>376</v>
      </c>
      <c r="F603" s="186">
        <v>4212</v>
      </c>
      <c r="G603" s="185" t="s">
        <v>993</v>
      </c>
      <c r="H603" s="145"/>
    </row>
    <row r="604" spans="1:8" ht="13.2" x14ac:dyDescent="0.25">
      <c r="A604" s="125"/>
      <c r="B604" s="134" t="s">
        <v>376</v>
      </c>
      <c r="C604" s="185">
        <v>4400</v>
      </c>
      <c r="D604" s="185" t="s">
        <v>994</v>
      </c>
      <c r="E604" s="174" t="s">
        <v>376</v>
      </c>
      <c r="F604" s="123">
        <v>4415</v>
      </c>
      <c r="G604" s="201" t="s">
        <v>995</v>
      </c>
      <c r="H604" s="125"/>
    </row>
    <row r="605" spans="1:8" ht="13.2" x14ac:dyDescent="0.25">
      <c r="A605" s="125"/>
      <c r="B605" s="134"/>
      <c r="C605" s="185"/>
      <c r="D605" s="185"/>
      <c r="E605" s="174"/>
      <c r="F605" s="186">
        <v>4416</v>
      </c>
      <c r="G605" s="185" t="s">
        <v>996</v>
      </c>
      <c r="H605" s="125"/>
    </row>
    <row r="606" spans="1:8" ht="13.2" x14ac:dyDescent="0.25">
      <c r="A606" s="125"/>
      <c r="B606" s="134"/>
      <c r="C606" s="185"/>
      <c r="D606" s="185"/>
      <c r="E606" s="174"/>
      <c r="F606" s="186">
        <v>4417</v>
      </c>
      <c r="G606" s="185" t="s">
        <v>997</v>
      </c>
      <c r="H606" s="125"/>
    </row>
    <row r="607" spans="1:8" ht="26.4" x14ac:dyDescent="0.25">
      <c r="A607" s="125"/>
      <c r="B607" s="134"/>
      <c r="C607" s="185"/>
      <c r="D607" s="185"/>
      <c r="E607" s="174"/>
      <c r="F607" s="186">
        <v>4425</v>
      </c>
      <c r="G607" s="186" t="s">
        <v>998</v>
      </c>
      <c r="H607" s="145"/>
    </row>
    <row r="608" spans="1:8" ht="13.2" x14ac:dyDescent="0.25">
      <c r="A608" s="125"/>
      <c r="C608" s="185"/>
      <c r="D608" s="185"/>
      <c r="E608" s="174" t="s">
        <v>376</v>
      </c>
      <c r="F608" s="186">
        <v>4426</v>
      </c>
      <c r="G608" s="185" t="s">
        <v>999</v>
      </c>
      <c r="H608" s="145"/>
    </row>
    <row r="609" spans="1:8" ht="13.2" x14ac:dyDescent="0.25">
      <c r="A609" s="125"/>
      <c r="C609" s="185"/>
      <c r="D609" s="185"/>
      <c r="E609" s="174" t="s">
        <v>376</v>
      </c>
      <c r="F609" s="186">
        <v>4427</v>
      </c>
      <c r="G609" s="185" t="s">
        <v>1000</v>
      </c>
      <c r="H609" s="145"/>
    </row>
    <row r="610" spans="1:8" ht="13.2" x14ac:dyDescent="0.25">
      <c r="A610" s="125"/>
      <c r="B610" s="134" t="s">
        <v>376</v>
      </c>
      <c r="C610" s="185">
        <v>4500</v>
      </c>
      <c r="D610" s="185" t="s">
        <v>1001</v>
      </c>
      <c r="E610" s="174" t="s">
        <v>376</v>
      </c>
      <c r="F610" s="186">
        <v>4515</v>
      </c>
      <c r="G610" s="185" t="s">
        <v>1002</v>
      </c>
      <c r="H610" s="145"/>
    </row>
    <row r="611" spans="1:8" ht="13.2" x14ac:dyDescent="0.25">
      <c r="A611" s="125"/>
      <c r="C611" s="185"/>
      <c r="D611" s="185"/>
      <c r="E611" s="174" t="s">
        <v>376</v>
      </c>
      <c r="F611" s="186">
        <v>4516</v>
      </c>
      <c r="G611" s="185" t="s">
        <v>1003</v>
      </c>
      <c r="H611" s="145"/>
    </row>
    <row r="612" spans="1:8" ht="13.2" x14ac:dyDescent="0.25">
      <c r="A612" s="125"/>
      <c r="C612" s="185"/>
      <c r="D612" s="185"/>
      <c r="E612" s="174" t="s">
        <v>376</v>
      </c>
      <c r="F612" s="186">
        <v>4517</v>
      </c>
      <c r="G612" s="185" t="s">
        <v>1004</v>
      </c>
      <c r="H612" s="145"/>
    </row>
    <row r="613" spans="1:8" ht="13.2" x14ac:dyDescent="0.25">
      <c r="A613" s="125"/>
      <c r="C613" s="185"/>
      <c r="D613" s="185"/>
      <c r="E613" s="174" t="s">
        <v>376</v>
      </c>
      <c r="F613" s="186">
        <v>4518</v>
      </c>
      <c r="G613" s="185" t="s">
        <v>1005</v>
      </c>
      <c r="H613" s="145"/>
    </row>
    <row r="614" spans="1:8" ht="13.2" x14ac:dyDescent="0.25">
      <c r="A614" s="125"/>
      <c r="C614" s="185"/>
      <c r="D614" s="185"/>
      <c r="E614" s="174" t="s">
        <v>376</v>
      </c>
      <c r="F614" s="186">
        <v>4531</v>
      </c>
      <c r="G614" s="185" t="s">
        <v>1006</v>
      </c>
      <c r="H614" s="125"/>
    </row>
    <row r="615" spans="1:8" ht="13.2" x14ac:dyDescent="0.25">
      <c r="A615" s="125"/>
      <c r="C615" s="185"/>
      <c r="D615" s="185"/>
      <c r="E615" s="174" t="s">
        <v>376</v>
      </c>
      <c r="F615" s="186">
        <v>4532</v>
      </c>
      <c r="G615" s="185" t="s">
        <v>1007</v>
      </c>
      <c r="H615" s="125"/>
    </row>
    <row r="616" spans="1:8" ht="13.2" x14ac:dyDescent="0.25">
      <c r="A616" s="125"/>
      <c r="C616" s="185"/>
      <c r="D616" s="185"/>
      <c r="E616" s="174" t="s">
        <v>376</v>
      </c>
      <c r="F616" s="186">
        <v>4533</v>
      </c>
      <c r="G616" s="185" t="s">
        <v>1008</v>
      </c>
      <c r="H616" s="125"/>
    </row>
    <row r="617" spans="1:8" ht="13.2" x14ac:dyDescent="0.25">
      <c r="A617" s="125"/>
      <c r="C617" s="185"/>
      <c r="D617" s="185"/>
      <c r="E617" s="174" t="s">
        <v>376</v>
      </c>
      <c r="F617" s="186">
        <v>4535</v>
      </c>
      <c r="G617" s="185" t="s">
        <v>1009</v>
      </c>
      <c r="H617" s="145"/>
    </row>
    <row r="618" spans="1:8" ht="13.2" x14ac:dyDescent="0.25">
      <c r="A618" s="125"/>
      <c r="C618" s="185"/>
      <c r="D618" s="185"/>
      <c r="E618" s="174" t="s">
        <v>376</v>
      </c>
      <c r="F618" s="186">
        <v>4536</v>
      </c>
      <c r="G618" s="185" t="s">
        <v>1010</v>
      </c>
      <c r="H618" s="145"/>
    </row>
    <row r="619" spans="1:8" ht="13.2" x14ac:dyDescent="0.25">
      <c r="A619" s="125"/>
      <c r="C619" s="185"/>
      <c r="D619" s="185"/>
      <c r="E619" s="174" t="s">
        <v>376</v>
      </c>
      <c r="F619" s="186">
        <v>4537</v>
      </c>
      <c r="G619" s="185" t="s">
        <v>1011</v>
      </c>
      <c r="H619" s="145"/>
    </row>
    <row r="620" spans="1:8" ht="13.2" x14ac:dyDescent="0.25">
      <c r="A620" s="125"/>
      <c r="C620" s="185"/>
      <c r="D620" s="185"/>
      <c r="E620" s="174" t="s">
        <v>376</v>
      </c>
      <c r="F620" s="119">
        <v>4538</v>
      </c>
      <c r="G620" s="121" t="s">
        <v>1012</v>
      </c>
      <c r="H620" s="145"/>
    </row>
    <row r="621" spans="1:8" ht="13.2" x14ac:dyDescent="0.25">
      <c r="A621" s="125"/>
      <c r="C621" s="185"/>
      <c r="D621" s="185"/>
      <c r="E621" s="173" t="s">
        <v>376</v>
      </c>
      <c r="F621" s="186">
        <v>4545</v>
      </c>
      <c r="G621" s="185" t="s">
        <v>1013</v>
      </c>
      <c r="H621" s="125"/>
    </row>
    <row r="622" spans="1:8" ht="13.2" x14ac:dyDescent="0.25">
      <c r="A622" s="125"/>
      <c r="C622" s="185"/>
      <c r="D622" s="185"/>
      <c r="E622" s="173" t="s">
        <v>376</v>
      </c>
      <c r="F622" s="202">
        <v>4546</v>
      </c>
      <c r="G622" s="202" t="s">
        <v>1014</v>
      </c>
      <c r="H622" s="125"/>
    </row>
    <row r="623" spans="1:8" ht="13.2" x14ac:dyDescent="0.25">
      <c r="A623" s="125"/>
      <c r="C623" s="121"/>
      <c r="D623" s="121"/>
      <c r="E623" s="160" t="s">
        <v>376</v>
      </c>
      <c r="F623" s="194">
        <v>4547</v>
      </c>
      <c r="G623" s="123" t="s">
        <v>1015</v>
      </c>
      <c r="H623" s="125"/>
    </row>
    <row r="624" spans="1:8" ht="13.2" x14ac:dyDescent="0.25">
      <c r="C624" s="135">
        <v>46</v>
      </c>
      <c r="D624" s="140" t="s">
        <v>300</v>
      </c>
      <c r="E624" s="141"/>
      <c r="F624" s="131"/>
      <c r="G624" s="132"/>
      <c r="H624" s="133"/>
    </row>
    <row r="625" spans="2:8" ht="13.2" x14ac:dyDescent="0.25">
      <c r="B625" s="134" t="s">
        <v>376</v>
      </c>
      <c r="C625" s="185">
        <v>4600</v>
      </c>
      <c r="D625" s="185" t="s">
        <v>1016</v>
      </c>
      <c r="E625" s="174"/>
      <c r="F625" s="186" t="s">
        <v>49</v>
      </c>
      <c r="G625" s="185" t="s">
        <v>49</v>
      </c>
      <c r="H625" s="203"/>
    </row>
    <row r="626" spans="2:8" ht="13.2" x14ac:dyDescent="0.25">
      <c r="C626" s="142"/>
      <c r="D626" s="142"/>
      <c r="E626" s="147"/>
      <c r="F626" s="144"/>
      <c r="G626" s="144"/>
      <c r="H626" s="119"/>
    </row>
    <row r="627" spans="2:8" ht="13.2" x14ac:dyDescent="0.25">
      <c r="D627" s="121"/>
      <c r="E627" s="122"/>
    </row>
    <row r="628" spans="2:8" ht="13.2" x14ac:dyDescent="0.25">
      <c r="C628" s="135">
        <v>47</v>
      </c>
      <c r="D628" s="140" t="s">
        <v>302</v>
      </c>
      <c r="E628" s="141"/>
      <c r="F628" s="131"/>
      <c r="G628" s="132"/>
      <c r="H628" s="133"/>
    </row>
    <row r="629" spans="2:8" ht="13.2" x14ac:dyDescent="0.25">
      <c r="B629" s="134" t="s">
        <v>376</v>
      </c>
      <c r="C629" s="142">
        <v>4700</v>
      </c>
      <c r="D629" s="142" t="s">
        <v>1017</v>
      </c>
      <c r="E629" s="147"/>
      <c r="F629" s="144" t="s">
        <v>49</v>
      </c>
      <c r="G629" s="144" t="s">
        <v>49</v>
      </c>
      <c r="H629" s="145"/>
    </row>
    <row r="630" spans="2:8" ht="13.2" x14ac:dyDescent="0.25">
      <c r="C630" s="142">
        <v>4730</v>
      </c>
      <c r="D630" s="142" t="s">
        <v>1018</v>
      </c>
      <c r="E630" s="147"/>
      <c r="F630" s="144">
        <v>4731</v>
      </c>
      <c r="G630" s="144" t="s">
        <v>1019</v>
      </c>
      <c r="H630" s="145"/>
    </row>
    <row r="631" spans="2:8" ht="13.2" x14ac:dyDescent="0.25">
      <c r="C631" s="142" t="s">
        <v>49</v>
      </c>
      <c r="D631" s="142" t="s">
        <v>49</v>
      </c>
      <c r="E631" s="147"/>
      <c r="F631" s="144">
        <v>4732</v>
      </c>
      <c r="G631" s="144" t="s">
        <v>1020</v>
      </c>
      <c r="H631" s="145"/>
    </row>
    <row r="632" spans="2:8" ht="13.2" x14ac:dyDescent="0.25">
      <c r="C632" s="142" t="s">
        <v>49</v>
      </c>
      <c r="D632" s="142" t="s">
        <v>49</v>
      </c>
      <c r="E632" s="147"/>
      <c r="F632" s="144">
        <v>4733</v>
      </c>
      <c r="G632" s="144" t="s">
        <v>1021</v>
      </c>
      <c r="H632" s="145"/>
    </row>
    <row r="633" spans="2:8" ht="13.2" x14ac:dyDescent="0.25">
      <c r="C633" s="185">
        <v>4790</v>
      </c>
      <c r="D633" s="185" t="s">
        <v>1022</v>
      </c>
      <c r="E633" s="174"/>
      <c r="F633" s="186" t="s">
        <v>49</v>
      </c>
      <c r="G633" s="185" t="s">
        <v>49</v>
      </c>
      <c r="H633" s="145"/>
    </row>
    <row r="634" spans="2:8" ht="13.2" x14ac:dyDescent="0.25">
      <c r="D634" s="121"/>
      <c r="E634" s="122"/>
    </row>
    <row r="635" spans="2:8" ht="13.2" x14ac:dyDescent="0.25">
      <c r="C635" s="135">
        <v>48</v>
      </c>
      <c r="D635" s="140" t="s">
        <v>303</v>
      </c>
      <c r="E635" s="141"/>
      <c r="F635" s="131"/>
      <c r="G635" s="132"/>
      <c r="H635" s="133"/>
    </row>
    <row r="636" spans="2:8" ht="13.2" x14ac:dyDescent="0.25">
      <c r="C636" s="121" t="s">
        <v>49</v>
      </c>
      <c r="D636" s="121"/>
      <c r="E636" s="122"/>
    </row>
    <row r="637" spans="2:8" ht="13.2" x14ac:dyDescent="0.25">
      <c r="D637" s="121"/>
      <c r="E637" s="122"/>
    </row>
    <row r="638" spans="2:8" ht="26.4" x14ac:dyDescent="0.25">
      <c r="C638" s="135">
        <v>49</v>
      </c>
      <c r="D638" s="140" t="s">
        <v>304</v>
      </c>
      <c r="E638" s="141"/>
      <c r="F638" s="131"/>
      <c r="G638" s="132"/>
      <c r="H638" s="133"/>
    </row>
    <row r="639" spans="2:8" ht="13.2" x14ac:dyDescent="0.25">
      <c r="B639" s="134" t="s">
        <v>376</v>
      </c>
      <c r="C639" s="142">
        <v>4900</v>
      </c>
      <c r="D639" s="142" t="s">
        <v>1023</v>
      </c>
      <c r="E639" s="147"/>
      <c r="F639" s="144" t="s">
        <v>49</v>
      </c>
      <c r="G639" s="144" t="s">
        <v>49</v>
      </c>
      <c r="H639" s="145"/>
    </row>
    <row r="640" spans="2:8" ht="13.2" x14ac:dyDescent="0.25">
      <c r="B640" s="134" t="s">
        <v>376</v>
      </c>
      <c r="C640" s="142">
        <v>4910</v>
      </c>
      <c r="D640" s="142" t="s">
        <v>515</v>
      </c>
      <c r="E640" s="147"/>
      <c r="F640" s="144" t="s">
        <v>49</v>
      </c>
      <c r="G640" s="144" t="s">
        <v>49</v>
      </c>
      <c r="H640" s="145"/>
    </row>
    <row r="641" spans="2:8" ht="13.2" x14ac:dyDescent="0.25">
      <c r="B641" s="134" t="s">
        <v>376</v>
      </c>
      <c r="C641" s="142">
        <v>4920</v>
      </c>
      <c r="D641" s="142" t="s">
        <v>517</v>
      </c>
      <c r="E641" s="147"/>
      <c r="F641" s="144" t="s">
        <v>49</v>
      </c>
      <c r="G641" s="144" t="s">
        <v>49</v>
      </c>
      <c r="H641" s="145"/>
    </row>
    <row r="642" spans="2:8" ht="13.2" x14ac:dyDescent="0.25">
      <c r="B642" s="134" t="s">
        <v>376</v>
      </c>
      <c r="C642" s="142">
        <v>4930</v>
      </c>
      <c r="D642" s="142" t="s">
        <v>1024</v>
      </c>
      <c r="E642" s="185" t="s">
        <v>376</v>
      </c>
      <c r="F642" s="186">
        <v>4931</v>
      </c>
      <c r="G642" s="175" t="s">
        <v>1025</v>
      </c>
      <c r="H642" s="145"/>
    </row>
    <row r="643" spans="2:8" ht="13.2" x14ac:dyDescent="0.25">
      <c r="C643" s="142" t="s">
        <v>49</v>
      </c>
      <c r="D643" s="142" t="s">
        <v>49</v>
      </c>
      <c r="E643" s="185" t="s">
        <v>376</v>
      </c>
      <c r="F643" s="186">
        <v>4932</v>
      </c>
      <c r="G643" s="175" t="s">
        <v>522</v>
      </c>
      <c r="H643" s="145"/>
    </row>
    <row r="644" spans="2:8" ht="13.2" x14ac:dyDescent="0.25">
      <c r="B644" s="134" t="s">
        <v>376</v>
      </c>
      <c r="C644" s="142">
        <v>4940</v>
      </c>
      <c r="D644" s="142" t="s">
        <v>524</v>
      </c>
      <c r="E644" s="147"/>
      <c r="F644" s="144">
        <v>4944</v>
      </c>
      <c r="G644" s="144" t="s">
        <v>1026</v>
      </c>
      <c r="H644" s="145"/>
    </row>
    <row r="645" spans="2:8" ht="13.2" x14ac:dyDescent="0.25">
      <c r="C645" s="142" t="s">
        <v>49</v>
      </c>
      <c r="D645" s="142" t="s">
        <v>49</v>
      </c>
      <c r="E645" s="147"/>
      <c r="F645" s="144">
        <v>4945</v>
      </c>
      <c r="G645" s="144" t="s">
        <v>1027</v>
      </c>
      <c r="H645" s="145"/>
    </row>
    <row r="646" spans="2:8" ht="13.2" x14ac:dyDescent="0.25">
      <c r="C646" s="142" t="s">
        <v>49</v>
      </c>
      <c r="D646" s="142" t="s">
        <v>49</v>
      </c>
      <c r="E646" s="147"/>
      <c r="F646" s="144">
        <v>4947</v>
      </c>
      <c r="G646" s="144" t="s">
        <v>1028</v>
      </c>
      <c r="H646" s="145"/>
    </row>
    <row r="647" spans="2:8" ht="13.2" x14ac:dyDescent="0.25">
      <c r="B647" s="134" t="s">
        <v>376</v>
      </c>
      <c r="C647" s="142">
        <v>4950</v>
      </c>
      <c r="D647" s="142" t="s">
        <v>526</v>
      </c>
      <c r="E647" s="147"/>
      <c r="F647" s="144" t="s">
        <v>49</v>
      </c>
      <c r="G647" s="144" t="s">
        <v>49</v>
      </c>
      <c r="H647" s="145"/>
    </row>
    <row r="648" spans="2:8" ht="13.2" x14ac:dyDescent="0.25">
      <c r="B648" s="134" t="s">
        <v>376</v>
      </c>
      <c r="C648" s="142">
        <v>4960</v>
      </c>
      <c r="D648" s="142" t="s">
        <v>531</v>
      </c>
      <c r="E648" s="147"/>
      <c r="F648" s="144" t="s">
        <v>49</v>
      </c>
      <c r="G648" s="144" t="s">
        <v>49</v>
      </c>
      <c r="H648" s="145"/>
    </row>
    <row r="649" spans="2:8" ht="13.2" x14ac:dyDescent="0.25">
      <c r="B649" s="134" t="s">
        <v>376</v>
      </c>
      <c r="C649" s="142">
        <v>4970</v>
      </c>
      <c r="D649" s="142" t="s">
        <v>1029</v>
      </c>
      <c r="E649" s="147"/>
      <c r="F649" s="144">
        <v>4974</v>
      </c>
      <c r="G649" s="144" t="s">
        <v>1030</v>
      </c>
      <c r="H649" s="145"/>
    </row>
    <row r="650" spans="2:8" ht="13.2" x14ac:dyDescent="0.25">
      <c r="C650" s="142" t="s">
        <v>49</v>
      </c>
      <c r="D650" s="142" t="s">
        <v>49</v>
      </c>
      <c r="E650" s="147"/>
      <c r="F650" s="144">
        <v>4975</v>
      </c>
      <c r="G650" s="144" t="s">
        <v>1031</v>
      </c>
      <c r="H650" s="145"/>
    </row>
    <row r="651" spans="2:8" ht="13.2" x14ac:dyDescent="0.25">
      <c r="C651" s="142" t="s">
        <v>49</v>
      </c>
      <c r="D651" s="142" t="s">
        <v>49</v>
      </c>
      <c r="E651" s="147"/>
      <c r="F651" s="144">
        <v>4977</v>
      </c>
      <c r="G651" s="144" t="s">
        <v>1032</v>
      </c>
      <c r="H651" s="145"/>
    </row>
    <row r="652" spans="2:8" ht="13.2" x14ac:dyDescent="0.25">
      <c r="C652" s="142">
        <v>4980</v>
      </c>
      <c r="D652" s="142" t="s">
        <v>1033</v>
      </c>
      <c r="E652" s="147"/>
      <c r="F652" s="144">
        <v>4981</v>
      </c>
      <c r="G652" s="144" t="s">
        <v>1034</v>
      </c>
      <c r="H652" s="145"/>
    </row>
    <row r="653" spans="2:8" ht="13.2" x14ac:dyDescent="0.25">
      <c r="C653" s="142" t="s">
        <v>49</v>
      </c>
      <c r="D653" s="142" t="s">
        <v>49</v>
      </c>
      <c r="E653" s="147"/>
      <c r="F653" s="144">
        <v>4987</v>
      </c>
      <c r="G653" s="144" t="s">
        <v>1035</v>
      </c>
      <c r="H653" s="145"/>
    </row>
    <row r="654" spans="2:8" ht="13.2" x14ac:dyDescent="0.25">
      <c r="C654" s="142" t="s">
        <v>49</v>
      </c>
      <c r="D654" s="142" t="s">
        <v>49</v>
      </c>
      <c r="E654" s="147"/>
      <c r="F654" s="144">
        <v>4988</v>
      </c>
      <c r="G654" s="144" t="s">
        <v>1036</v>
      </c>
      <c r="H654" s="145"/>
    </row>
    <row r="655" spans="2:8" ht="13.2" x14ac:dyDescent="0.25">
      <c r="C655" s="121">
        <v>4990</v>
      </c>
      <c r="D655" s="121" t="s">
        <v>1037</v>
      </c>
      <c r="E655" s="122"/>
      <c r="F655" s="119" t="s">
        <v>49</v>
      </c>
      <c r="G655" s="119" t="s">
        <v>49</v>
      </c>
      <c r="H655" s="145"/>
    </row>
    <row r="656" spans="2:8" ht="13.2" x14ac:dyDescent="0.25">
      <c r="C656" s="142"/>
      <c r="D656" s="142"/>
      <c r="E656" s="147"/>
      <c r="F656" s="144"/>
      <c r="G656" s="144"/>
    </row>
    <row r="657" spans="2:8" ht="13.2" x14ac:dyDescent="0.25">
      <c r="C657" s="135" t="s">
        <v>307</v>
      </c>
      <c r="D657" s="140" t="s">
        <v>308</v>
      </c>
      <c r="E657" s="141"/>
      <c r="F657" s="131"/>
      <c r="G657" s="138"/>
      <c r="H657" s="139"/>
    </row>
    <row r="658" spans="2:8" ht="13.2" x14ac:dyDescent="0.25">
      <c r="D658" s="121"/>
      <c r="E658" s="122"/>
    </row>
    <row r="659" spans="2:8" ht="13.2" x14ac:dyDescent="0.25">
      <c r="C659" s="135">
        <v>50</v>
      </c>
      <c r="D659" s="140" t="s">
        <v>309</v>
      </c>
      <c r="E659" s="141"/>
      <c r="F659" s="131"/>
      <c r="G659" s="132"/>
      <c r="H659" s="133"/>
    </row>
    <row r="660" spans="2:8" ht="13.2" x14ac:dyDescent="0.25">
      <c r="C660" s="142">
        <v>5000</v>
      </c>
      <c r="D660" s="142" t="s">
        <v>1038</v>
      </c>
      <c r="E660" s="147"/>
      <c r="F660" s="144" t="s">
        <v>49</v>
      </c>
      <c r="G660" s="144" t="s">
        <v>49</v>
      </c>
      <c r="H660" s="145"/>
    </row>
    <row r="661" spans="2:8" ht="13.2" x14ac:dyDescent="0.25">
      <c r="B661" s="134" t="s">
        <v>376</v>
      </c>
      <c r="C661" s="142">
        <v>5010</v>
      </c>
      <c r="D661" s="142" t="s">
        <v>1039</v>
      </c>
      <c r="E661" s="147"/>
      <c r="F661" s="144">
        <v>5011</v>
      </c>
      <c r="G661" s="144" t="s">
        <v>1040</v>
      </c>
      <c r="H661" s="145"/>
    </row>
    <row r="662" spans="2:8" ht="13.2" x14ac:dyDescent="0.25">
      <c r="C662" s="142" t="s">
        <v>49</v>
      </c>
      <c r="D662" s="142" t="s">
        <v>49</v>
      </c>
      <c r="E662" s="147"/>
      <c r="F662" s="144">
        <v>5012</v>
      </c>
      <c r="G662" s="144" t="s">
        <v>1041</v>
      </c>
      <c r="H662" s="145"/>
    </row>
    <row r="663" spans="2:8" ht="13.2" x14ac:dyDescent="0.25">
      <c r="C663" s="142" t="s">
        <v>49</v>
      </c>
      <c r="D663" s="142" t="s">
        <v>49</v>
      </c>
      <c r="E663" s="147"/>
      <c r="F663" s="144">
        <v>5013</v>
      </c>
      <c r="G663" s="144" t="s">
        <v>1042</v>
      </c>
      <c r="H663" s="145"/>
    </row>
    <row r="664" spans="2:8" ht="13.2" x14ac:dyDescent="0.25">
      <c r="B664" s="134" t="s">
        <v>376</v>
      </c>
      <c r="C664" s="142">
        <v>5020</v>
      </c>
      <c r="D664" s="142" t="s">
        <v>1043</v>
      </c>
      <c r="E664" s="147"/>
      <c r="F664" s="144" t="s">
        <v>49</v>
      </c>
      <c r="G664" s="144" t="s">
        <v>49</v>
      </c>
      <c r="H664" s="145"/>
    </row>
    <row r="665" spans="2:8" ht="13.2" x14ac:dyDescent="0.25">
      <c r="B665" s="134" t="s">
        <v>376</v>
      </c>
      <c r="C665" s="142">
        <v>5030</v>
      </c>
      <c r="D665" s="142" t="s">
        <v>1044</v>
      </c>
      <c r="E665" s="147"/>
      <c r="F665" s="144" t="s">
        <v>49</v>
      </c>
      <c r="G665" s="144" t="s">
        <v>49</v>
      </c>
      <c r="H665" s="145"/>
    </row>
    <row r="666" spans="2:8" ht="13.2" x14ac:dyDescent="0.25">
      <c r="B666" s="134" t="s">
        <v>376</v>
      </c>
      <c r="C666" s="142">
        <v>5040</v>
      </c>
      <c r="D666" s="142" t="s">
        <v>1045</v>
      </c>
      <c r="E666" s="147"/>
      <c r="F666" s="144" t="s">
        <v>49</v>
      </c>
      <c r="G666" s="144" t="s">
        <v>49</v>
      </c>
      <c r="H666" s="145"/>
    </row>
    <row r="667" spans="2:8" ht="13.2" x14ac:dyDescent="0.25">
      <c r="C667" s="142">
        <v>5050</v>
      </c>
      <c r="D667" s="142" t="s">
        <v>1046</v>
      </c>
      <c r="E667" s="147"/>
      <c r="F667" s="144" t="s">
        <v>49</v>
      </c>
      <c r="G667" s="144" t="s">
        <v>49</v>
      </c>
      <c r="H667" s="145"/>
    </row>
    <row r="668" spans="2:8" ht="13.2" x14ac:dyDescent="0.25">
      <c r="B668" s="134" t="s">
        <v>376</v>
      </c>
      <c r="C668" s="142">
        <v>5060</v>
      </c>
      <c r="D668" s="142" t="s">
        <v>1047</v>
      </c>
      <c r="E668" s="147"/>
      <c r="F668" s="144">
        <v>5061</v>
      </c>
      <c r="G668" s="144" t="s">
        <v>1048</v>
      </c>
      <c r="H668" s="145"/>
    </row>
    <row r="669" spans="2:8" ht="13.2" x14ac:dyDescent="0.25">
      <c r="C669" s="142" t="s">
        <v>49</v>
      </c>
      <c r="D669" s="142" t="s">
        <v>49</v>
      </c>
      <c r="E669" s="147"/>
      <c r="F669" s="144">
        <v>5062</v>
      </c>
      <c r="G669" s="144" t="s">
        <v>1049</v>
      </c>
      <c r="H669" s="145"/>
    </row>
    <row r="670" spans="2:8" ht="13.2" x14ac:dyDescent="0.25">
      <c r="C670" s="142" t="s">
        <v>49</v>
      </c>
      <c r="D670" s="142" t="s">
        <v>49</v>
      </c>
      <c r="E670" s="147"/>
      <c r="F670" s="144">
        <v>5063</v>
      </c>
      <c r="G670" s="144" t="s">
        <v>1050</v>
      </c>
      <c r="H670" s="145"/>
    </row>
    <row r="671" spans="2:8" ht="13.2" x14ac:dyDescent="0.25">
      <c r="C671" s="142" t="s">
        <v>49</v>
      </c>
      <c r="D671" s="142" t="s">
        <v>49</v>
      </c>
      <c r="E671" s="147"/>
      <c r="F671" s="144">
        <v>5064</v>
      </c>
      <c r="G671" s="144" t="s">
        <v>1051</v>
      </c>
      <c r="H671" s="145"/>
    </row>
    <row r="672" spans="2:8" ht="13.2" x14ac:dyDescent="0.25">
      <c r="C672" s="142" t="s">
        <v>49</v>
      </c>
      <c r="D672" s="142" t="s">
        <v>49</v>
      </c>
      <c r="E672" s="147"/>
      <c r="F672" s="144">
        <v>5065</v>
      </c>
      <c r="G672" s="144" t="s">
        <v>1052</v>
      </c>
      <c r="H672" s="145"/>
    </row>
    <row r="673" spans="2:8" ht="13.2" x14ac:dyDescent="0.25">
      <c r="B673" s="134" t="s">
        <v>376</v>
      </c>
      <c r="C673" s="142">
        <v>5070</v>
      </c>
      <c r="D673" s="142" t="s">
        <v>1053</v>
      </c>
      <c r="E673" s="147"/>
      <c r="F673" s="144" t="s">
        <v>49</v>
      </c>
      <c r="G673" s="144" t="s">
        <v>49</v>
      </c>
      <c r="H673" s="145"/>
    </row>
    <row r="674" spans="2:8" ht="13.2" x14ac:dyDescent="0.25">
      <c r="C674" s="142">
        <v>5090</v>
      </c>
      <c r="D674" s="142" t="s">
        <v>1054</v>
      </c>
      <c r="E674" s="147"/>
      <c r="F674" s="144">
        <v>5098</v>
      </c>
      <c r="G674" s="144" t="s">
        <v>1055</v>
      </c>
      <c r="H674" s="145"/>
    </row>
    <row r="675" spans="2:8" ht="13.2" x14ac:dyDescent="0.25">
      <c r="C675" s="121" t="s">
        <v>49</v>
      </c>
      <c r="D675" s="121" t="s">
        <v>49</v>
      </c>
      <c r="E675" s="122"/>
      <c r="F675" s="119">
        <v>5099</v>
      </c>
      <c r="G675" s="119" t="s">
        <v>1056</v>
      </c>
      <c r="H675" s="145"/>
    </row>
    <row r="676" spans="2:8" ht="13.2" x14ac:dyDescent="0.25">
      <c r="D676" s="121"/>
      <c r="E676" s="122"/>
    </row>
    <row r="677" spans="2:8" ht="13.2" x14ac:dyDescent="0.25">
      <c r="C677" s="135">
        <v>51</v>
      </c>
      <c r="D677" s="140" t="s">
        <v>310</v>
      </c>
      <c r="E677" s="141"/>
      <c r="F677" s="131"/>
      <c r="G677" s="132"/>
      <c r="H677" s="133"/>
    </row>
    <row r="678" spans="2:8" ht="13.2" x14ac:dyDescent="0.25">
      <c r="C678" s="142">
        <v>5100</v>
      </c>
      <c r="D678" s="142" t="s">
        <v>1057</v>
      </c>
      <c r="E678" s="147"/>
      <c r="F678" s="144" t="s">
        <v>49</v>
      </c>
      <c r="G678" s="144" t="s">
        <v>49</v>
      </c>
      <c r="H678" s="145"/>
    </row>
    <row r="679" spans="2:8" ht="13.2" x14ac:dyDescent="0.25">
      <c r="C679" s="142">
        <v>5110</v>
      </c>
      <c r="D679" s="142" t="s">
        <v>1058</v>
      </c>
      <c r="E679" s="147"/>
      <c r="F679" s="144" t="s">
        <v>49</v>
      </c>
      <c r="G679" s="144" t="s">
        <v>49</v>
      </c>
      <c r="H679" s="145"/>
    </row>
    <row r="680" spans="2:8" ht="13.2" x14ac:dyDescent="0.25">
      <c r="B680" s="134" t="s">
        <v>376</v>
      </c>
      <c r="C680" s="142">
        <v>5120</v>
      </c>
      <c r="D680" s="142" t="s">
        <v>1043</v>
      </c>
      <c r="E680" s="147"/>
      <c r="F680" s="144" t="s">
        <v>49</v>
      </c>
      <c r="G680" s="144" t="s">
        <v>49</v>
      </c>
      <c r="H680" s="145"/>
    </row>
    <row r="681" spans="2:8" ht="13.2" x14ac:dyDescent="0.25">
      <c r="B681" s="134" t="s">
        <v>376</v>
      </c>
      <c r="C681" s="142">
        <v>5130</v>
      </c>
      <c r="D681" s="142" t="s">
        <v>1044</v>
      </c>
      <c r="E681" s="147"/>
      <c r="F681" s="144">
        <v>5131</v>
      </c>
      <c r="G681" s="144" t="s">
        <v>1059</v>
      </c>
      <c r="H681" s="145"/>
    </row>
    <row r="682" spans="2:8" ht="13.2" x14ac:dyDescent="0.25">
      <c r="C682" s="142" t="s">
        <v>49</v>
      </c>
      <c r="D682" s="142" t="s">
        <v>49</v>
      </c>
      <c r="E682" s="147"/>
      <c r="F682" s="144">
        <v>5132</v>
      </c>
      <c r="G682" s="144" t="s">
        <v>1060</v>
      </c>
      <c r="H682" s="145"/>
    </row>
    <row r="683" spans="2:8" ht="13.2" x14ac:dyDescent="0.25">
      <c r="B683" s="134" t="s">
        <v>376</v>
      </c>
      <c r="C683" s="142">
        <v>5140</v>
      </c>
      <c r="D683" s="142" t="s">
        <v>1045</v>
      </c>
      <c r="E683" s="147"/>
      <c r="F683" s="144" t="s">
        <v>49</v>
      </c>
      <c r="G683" s="144" t="s">
        <v>49</v>
      </c>
      <c r="H683" s="145"/>
    </row>
    <row r="684" spans="2:8" ht="13.2" x14ac:dyDescent="0.25">
      <c r="B684" s="134" t="s">
        <v>376</v>
      </c>
      <c r="C684" s="142">
        <v>5160</v>
      </c>
      <c r="D684" s="142" t="s">
        <v>1047</v>
      </c>
      <c r="E684" s="147"/>
      <c r="F684" s="144">
        <v>5161</v>
      </c>
      <c r="G684" s="144" t="s">
        <v>1048</v>
      </c>
      <c r="H684" s="145"/>
    </row>
    <row r="685" spans="2:8" ht="13.2" x14ac:dyDescent="0.25">
      <c r="C685" s="142" t="s">
        <v>49</v>
      </c>
      <c r="D685" s="142" t="s">
        <v>49</v>
      </c>
      <c r="E685" s="147"/>
      <c r="F685" s="144">
        <v>5162</v>
      </c>
      <c r="G685" s="144" t="s">
        <v>1049</v>
      </c>
      <c r="H685" s="145"/>
    </row>
    <row r="686" spans="2:8" ht="13.2" x14ac:dyDescent="0.25">
      <c r="C686" s="142" t="s">
        <v>49</v>
      </c>
      <c r="D686" s="142" t="s">
        <v>49</v>
      </c>
      <c r="E686" s="147"/>
      <c r="F686" s="144">
        <v>5163</v>
      </c>
      <c r="G686" s="144" t="s">
        <v>1050</v>
      </c>
      <c r="H686" s="145"/>
    </row>
    <row r="687" spans="2:8" ht="13.2" x14ac:dyDescent="0.25">
      <c r="C687" s="142" t="s">
        <v>49</v>
      </c>
      <c r="D687" s="142" t="s">
        <v>49</v>
      </c>
      <c r="E687" s="147"/>
      <c r="F687" s="144">
        <v>5164</v>
      </c>
      <c r="G687" s="144" t="s">
        <v>1051</v>
      </c>
      <c r="H687" s="145"/>
    </row>
    <row r="688" spans="2:8" ht="13.2" x14ac:dyDescent="0.25">
      <c r="C688" s="142" t="s">
        <v>49</v>
      </c>
      <c r="D688" s="142" t="s">
        <v>49</v>
      </c>
      <c r="E688" s="147"/>
      <c r="F688" s="144">
        <v>5165</v>
      </c>
      <c r="G688" s="144" t="s">
        <v>1052</v>
      </c>
      <c r="H688" s="145"/>
    </row>
    <row r="689" spans="2:8" ht="13.2" x14ac:dyDescent="0.25">
      <c r="B689" s="134" t="s">
        <v>376</v>
      </c>
      <c r="C689" s="142">
        <v>5170</v>
      </c>
      <c r="D689" s="142" t="s">
        <v>1061</v>
      </c>
      <c r="E689" s="147"/>
      <c r="F689" s="144" t="s">
        <v>49</v>
      </c>
      <c r="G689" s="144" t="s">
        <v>49</v>
      </c>
      <c r="H689" s="145"/>
    </row>
    <row r="690" spans="2:8" ht="13.2" x14ac:dyDescent="0.25">
      <c r="C690" s="142">
        <v>5190</v>
      </c>
      <c r="D690" s="142" t="s">
        <v>1062</v>
      </c>
      <c r="E690" s="147"/>
      <c r="F690" s="144">
        <v>5191</v>
      </c>
      <c r="G690" s="144" t="s">
        <v>1063</v>
      </c>
      <c r="H690" s="145"/>
    </row>
    <row r="691" spans="2:8" ht="13.2" x14ac:dyDescent="0.25">
      <c r="C691" s="142" t="s">
        <v>49</v>
      </c>
      <c r="D691" s="142" t="s">
        <v>49</v>
      </c>
      <c r="E691" s="147"/>
      <c r="F691" s="144">
        <v>5192</v>
      </c>
      <c r="G691" s="144" t="s">
        <v>1064</v>
      </c>
      <c r="H691" s="145"/>
    </row>
    <row r="692" spans="2:8" ht="13.2" x14ac:dyDescent="0.25">
      <c r="C692" s="142" t="s">
        <v>49</v>
      </c>
      <c r="D692" s="142" t="s">
        <v>49</v>
      </c>
      <c r="E692" s="147"/>
      <c r="F692" s="144">
        <v>5193</v>
      </c>
      <c r="G692" s="144" t="s">
        <v>1065</v>
      </c>
      <c r="H692" s="145"/>
    </row>
    <row r="693" spans="2:8" ht="13.2" x14ac:dyDescent="0.25">
      <c r="C693" s="142" t="s">
        <v>49</v>
      </c>
      <c r="D693" s="142" t="s">
        <v>49</v>
      </c>
      <c r="E693" s="147"/>
      <c r="F693" s="144">
        <v>5198</v>
      </c>
      <c r="G693" s="144" t="s">
        <v>1066</v>
      </c>
      <c r="H693" s="145"/>
    </row>
    <row r="694" spans="2:8" ht="13.2" x14ac:dyDescent="0.25">
      <c r="C694" s="121" t="s">
        <v>49</v>
      </c>
      <c r="D694" s="121" t="s">
        <v>49</v>
      </c>
      <c r="E694" s="122"/>
      <c r="F694" s="119">
        <v>5199</v>
      </c>
      <c r="G694" s="119" t="s">
        <v>1067</v>
      </c>
      <c r="H694" s="145"/>
    </row>
    <row r="695" spans="2:8" ht="13.2" x14ac:dyDescent="0.25">
      <c r="D695" s="121"/>
      <c r="E695" s="122"/>
    </row>
    <row r="696" spans="2:8" ht="13.2" x14ac:dyDescent="0.25">
      <c r="C696" s="135">
        <v>52</v>
      </c>
      <c r="D696" s="140" t="s">
        <v>311</v>
      </c>
      <c r="E696" s="141"/>
      <c r="F696" s="131"/>
      <c r="G696" s="132"/>
      <c r="H696" s="133"/>
    </row>
    <row r="697" spans="2:8" ht="13.2" x14ac:dyDescent="0.25">
      <c r="B697" s="134" t="s">
        <v>376</v>
      </c>
      <c r="C697" s="142">
        <v>5200</v>
      </c>
      <c r="D697" s="142" t="s">
        <v>1068</v>
      </c>
      <c r="E697" s="147"/>
      <c r="F697" s="144" t="s">
        <v>49</v>
      </c>
      <c r="G697" s="144" t="s">
        <v>49</v>
      </c>
      <c r="H697" s="145"/>
    </row>
    <row r="698" spans="2:8" ht="13.2" x14ac:dyDescent="0.25">
      <c r="C698" s="142">
        <v>5210</v>
      </c>
      <c r="D698" s="142" t="s">
        <v>1069</v>
      </c>
      <c r="E698" s="147"/>
      <c r="F698" s="144">
        <v>5211</v>
      </c>
      <c r="G698" s="144" t="s">
        <v>1070</v>
      </c>
      <c r="H698" s="145"/>
    </row>
    <row r="699" spans="2:8" ht="13.2" x14ac:dyDescent="0.25">
      <c r="C699" s="142" t="s">
        <v>49</v>
      </c>
      <c r="D699" s="142" t="s">
        <v>49</v>
      </c>
      <c r="E699" s="147"/>
      <c r="F699" s="144">
        <v>5212</v>
      </c>
      <c r="G699" s="144" t="s">
        <v>1071</v>
      </c>
      <c r="H699" s="145"/>
    </row>
    <row r="700" spans="2:8" ht="13.2" x14ac:dyDescent="0.25">
      <c r="C700" s="142">
        <v>5220</v>
      </c>
      <c r="D700" s="142" t="s">
        <v>1072</v>
      </c>
      <c r="E700" s="147"/>
      <c r="F700" s="144">
        <v>5221</v>
      </c>
      <c r="G700" s="144" t="s">
        <v>1073</v>
      </c>
      <c r="H700" s="145"/>
    </row>
    <row r="701" spans="2:8" ht="13.2" x14ac:dyDescent="0.25">
      <c r="C701" s="142" t="s">
        <v>49</v>
      </c>
      <c r="D701" s="142" t="s">
        <v>49</v>
      </c>
      <c r="E701" s="147"/>
      <c r="F701" s="144">
        <v>5222</v>
      </c>
      <c r="G701" s="144" t="s">
        <v>1074</v>
      </c>
      <c r="H701" s="145"/>
    </row>
    <row r="702" spans="2:8" ht="13.2" x14ac:dyDescent="0.25">
      <c r="C702" s="142">
        <v>5250</v>
      </c>
      <c r="D702" s="142" t="s">
        <v>1075</v>
      </c>
      <c r="E702" s="147"/>
      <c r="F702" s="144">
        <v>5251</v>
      </c>
      <c r="G702" s="144" t="s">
        <v>1076</v>
      </c>
      <c r="H702" s="145"/>
    </row>
    <row r="703" spans="2:8" ht="13.2" x14ac:dyDescent="0.25">
      <c r="C703" s="142" t="s">
        <v>49</v>
      </c>
      <c r="D703" s="142" t="s">
        <v>49</v>
      </c>
      <c r="E703" s="147"/>
      <c r="F703" s="144">
        <v>5252</v>
      </c>
      <c r="G703" s="144" t="s">
        <v>1077</v>
      </c>
      <c r="H703" s="145"/>
    </row>
    <row r="704" spans="2:8" ht="13.2" x14ac:dyDescent="0.25">
      <c r="C704" s="142">
        <v>5290</v>
      </c>
      <c r="D704" s="142" t="s">
        <v>1078</v>
      </c>
      <c r="E704" s="185"/>
      <c r="F704" s="186" t="s">
        <v>49</v>
      </c>
      <c r="G704" s="175" t="s">
        <v>49</v>
      </c>
      <c r="H704" s="145"/>
    </row>
    <row r="705" spans="2:8" ht="13.2" x14ac:dyDescent="0.25">
      <c r="D705" s="121"/>
      <c r="E705" s="122"/>
    </row>
    <row r="706" spans="2:8" ht="13.2" x14ac:dyDescent="0.25">
      <c r="C706" s="135">
        <v>53</v>
      </c>
      <c r="D706" s="140" t="s">
        <v>312</v>
      </c>
      <c r="E706" s="141"/>
      <c r="F706" s="131"/>
      <c r="G706" s="132"/>
      <c r="H706" s="133"/>
    </row>
    <row r="707" spans="2:8" ht="13.2" x14ac:dyDescent="0.25">
      <c r="B707" s="134" t="s">
        <v>376</v>
      </c>
      <c r="C707" s="142">
        <v>5300</v>
      </c>
      <c r="D707" s="142" t="s">
        <v>1079</v>
      </c>
      <c r="E707" s="147"/>
      <c r="F707" s="144" t="s">
        <v>49</v>
      </c>
      <c r="G707" s="144" t="s">
        <v>49</v>
      </c>
      <c r="H707" s="145"/>
    </row>
    <row r="708" spans="2:8" ht="13.2" x14ac:dyDescent="0.25">
      <c r="C708" s="142">
        <v>5310</v>
      </c>
      <c r="D708" s="142" t="s">
        <v>1080</v>
      </c>
      <c r="E708" s="147"/>
      <c r="F708" s="144" t="s">
        <v>49</v>
      </c>
      <c r="G708" s="144" t="s">
        <v>49</v>
      </c>
      <c r="H708" s="145"/>
    </row>
    <row r="709" spans="2:8" ht="13.2" x14ac:dyDescent="0.25">
      <c r="C709" s="142">
        <v>5320</v>
      </c>
      <c r="D709" s="142" t="s">
        <v>1081</v>
      </c>
      <c r="E709" s="147"/>
      <c r="F709" s="144" t="s">
        <v>49</v>
      </c>
      <c r="G709" s="144" t="s">
        <v>49</v>
      </c>
      <c r="H709" s="145"/>
    </row>
    <row r="710" spans="2:8" ht="13.2" x14ac:dyDescent="0.25">
      <c r="C710" s="142">
        <v>5330</v>
      </c>
      <c r="D710" s="142" t="s">
        <v>1082</v>
      </c>
      <c r="E710" s="147"/>
      <c r="F710" s="144" t="s">
        <v>49</v>
      </c>
      <c r="G710" s="144" t="s">
        <v>49</v>
      </c>
      <c r="H710" s="145"/>
    </row>
    <row r="711" spans="2:8" ht="13.2" x14ac:dyDescent="0.25">
      <c r="C711" s="142">
        <v>5340</v>
      </c>
      <c r="D711" s="142" t="s">
        <v>1083</v>
      </c>
      <c r="E711" s="147"/>
      <c r="F711" s="144" t="s">
        <v>49</v>
      </c>
      <c r="G711" s="144" t="s">
        <v>49</v>
      </c>
      <c r="H711" s="145"/>
    </row>
    <row r="712" spans="2:8" ht="13.2" x14ac:dyDescent="0.25">
      <c r="C712" s="142">
        <v>5350</v>
      </c>
      <c r="D712" s="142" t="s">
        <v>1084</v>
      </c>
      <c r="E712" s="147"/>
      <c r="F712" s="144" t="s">
        <v>49</v>
      </c>
      <c r="G712" s="144" t="s">
        <v>49</v>
      </c>
      <c r="H712" s="145"/>
    </row>
    <row r="713" spans="2:8" ht="13.2" x14ac:dyDescent="0.25">
      <c r="C713" s="142">
        <v>5360</v>
      </c>
      <c r="D713" s="142" t="s">
        <v>1085</v>
      </c>
      <c r="E713" s="147"/>
      <c r="F713" s="144" t="s">
        <v>49</v>
      </c>
      <c r="G713" s="144" t="s">
        <v>49</v>
      </c>
      <c r="H713" s="145"/>
    </row>
    <row r="714" spans="2:8" ht="13.2" x14ac:dyDescent="0.25">
      <c r="C714" s="142">
        <v>5370</v>
      </c>
      <c r="D714" s="142" t="s">
        <v>1086</v>
      </c>
      <c r="E714" s="147"/>
      <c r="F714" s="144" t="s">
        <v>49</v>
      </c>
      <c r="G714" s="144" t="s">
        <v>49</v>
      </c>
      <c r="H714" s="145"/>
    </row>
    <row r="715" spans="2:8" ht="13.2" x14ac:dyDescent="0.25">
      <c r="C715" s="142">
        <v>5380</v>
      </c>
      <c r="D715" s="142" t="s">
        <v>1087</v>
      </c>
      <c r="E715" s="147"/>
      <c r="F715" s="144" t="s">
        <v>49</v>
      </c>
      <c r="G715" s="144" t="s">
        <v>49</v>
      </c>
      <c r="H715" s="145"/>
    </row>
    <row r="716" spans="2:8" ht="13.2" x14ac:dyDescent="0.25">
      <c r="C716" s="121">
        <v>5390</v>
      </c>
      <c r="D716" s="121" t="s">
        <v>1088</v>
      </c>
      <c r="E716" s="122"/>
      <c r="F716" s="119" t="s">
        <v>49</v>
      </c>
      <c r="G716" s="119" t="s">
        <v>49</v>
      </c>
      <c r="H716" s="145"/>
    </row>
    <row r="717" spans="2:8" ht="13.2" x14ac:dyDescent="0.25">
      <c r="D717" s="121"/>
      <c r="E717" s="122"/>
    </row>
    <row r="718" spans="2:8" ht="13.2" x14ac:dyDescent="0.25">
      <c r="C718" s="135">
        <v>54</v>
      </c>
      <c r="D718" s="140" t="s">
        <v>313</v>
      </c>
      <c r="E718" s="141"/>
      <c r="F718" s="131"/>
      <c r="G718" s="132"/>
      <c r="H718" s="133"/>
    </row>
    <row r="719" spans="2:8" ht="26.4" x14ac:dyDescent="0.25">
      <c r="C719" s="142">
        <v>5400</v>
      </c>
      <c r="D719" s="142" t="s">
        <v>1089</v>
      </c>
      <c r="E719" s="147"/>
      <c r="F719" s="144" t="s">
        <v>49</v>
      </c>
      <c r="G719" s="144" t="s">
        <v>49</v>
      </c>
      <c r="H719" s="145"/>
    </row>
    <row r="720" spans="2:8" ht="13.2" x14ac:dyDescent="0.25">
      <c r="B720" s="134" t="s">
        <v>376</v>
      </c>
      <c r="C720" s="142">
        <v>5410</v>
      </c>
      <c r="D720" s="142" t="s">
        <v>1090</v>
      </c>
      <c r="E720" s="147"/>
      <c r="F720" s="144">
        <v>5411</v>
      </c>
      <c r="G720" s="144" t="s">
        <v>1091</v>
      </c>
      <c r="H720" s="145"/>
    </row>
    <row r="721" spans="2:8" ht="13.2" x14ac:dyDescent="0.25">
      <c r="B721" s="134"/>
      <c r="C721" s="142"/>
      <c r="D721" s="142"/>
      <c r="E721" s="147"/>
      <c r="F721" s="144">
        <v>5412</v>
      </c>
      <c r="G721" s="144" t="s">
        <v>1092</v>
      </c>
      <c r="H721" s="145"/>
    </row>
    <row r="722" spans="2:8" ht="13.2" x14ac:dyDescent="0.25">
      <c r="B722" s="134" t="s">
        <v>376</v>
      </c>
      <c r="C722" s="142">
        <v>5420</v>
      </c>
      <c r="D722" s="142" t="s">
        <v>1093</v>
      </c>
      <c r="E722" s="147"/>
      <c r="F722" s="144" t="s">
        <v>49</v>
      </c>
      <c r="G722" s="144" t="s">
        <v>49</v>
      </c>
      <c r="H722" s="145"/>
    </row>
    <row r="723" spans="2:8" ht="13.2" x14ac:dyDescent="0.25">
      <c r="C723" s="142">
        <v>5430</v>
      </c>
      <c r="D723" s="142" t="s">
        <v>1094</v>
      </c>
      <c r="E723" s="147"/>
      <c r="F723" s="144" t="s">
        <v>49</v>
      </c>
      <c r="G723" s="144" t="s">
        <v>49</v>
      </c>
      <c r="H723" s="145"/>
    </row>
    <row r="724" spans="2:8" ht="13.2" x14ac:dyDescent="0.25">
      <c r="C724" s="142">
        <v>5440</v>
      </c>
      <c r="D724" s="142" t="s">
        <v>1095</v>
      </c>
      <c r="E724" s="147"/>
      <c r="F724" s="144" t="s">
        <v>49</v>
      </c>
      <c r="G724" s="144" t="s">
        <v>49</v>
      </c>
      <c r="H724" s="145"/>
    </row>
    <row r="725" spans="2:8" ht="13.2" x14ac:dyDescent="0.25">
      <c r="B725" s="134" t="s">
        <v>376</v>
      </c>
      <c r="C725" s="142">
        <v>5460</v>
      </c>
      <c r="D725" s="142" t="s">
        <v>1096</v>
      </c>
      <c r="E725" s="147"/>
      <c r="F725" s="144" t="s">
        <v>49</v>
      </c>
      <c r="G725" s="144" t="s">
        <v>49</v>
      </c>
      <c r="H725" s="145"/>
    </row>
    <row r="726" spans="2:8" ht="13.2" x14ac:dyDescent="0.25">
      <c r="C726" s="142">
        <v>5480</v>
      </c>
      <c r="D726" s="142" t="s">
        <v>1097</v>
      </c>
      <c r="E726" s="147"/>
      <c r="F726" s="144" t="s">
        <v>49</v>
      </c>
      <c r="G726" s="144" t="s">
        <v>49</v>
      </c>
      <c r="H726" s="145"/>
    </row>
    <row r="727" spans="2:8" ht="13.2" x14ac:dyDescent="0.25">
      <c r="C727" s="121">
        <v>5490</v>
      </c>
      <c r="D727" s="121" t="s">
        <v>1098</v>
      </c>
      <c r="E727" s="122"/>
      <c r="F727" s="119">
        <v>5491</v>
      </c>
      <c r="G727" s="119" t="s">
        <v>1099</v>
      </c>
      <c r="H727" s="145"/>
    </row>
    <row r="728" spans="2:8" ht="13.2" x14ac:dyDescent="0.25">
      <c r="C728" s="142"/>
      <c r="D728" s="142"/>
      <c r="E728" s="147"/>
      <c r="F728" s="144">
        <v>5492</v>
      </c>
      <c r="G728" s="144" t="s">
        <v>1100</v>
      </c>
      <c r="H728" s="145"/>
    </row>
    <row r="729" spans="2:8" ht="13.2" x14ac:dyDescent="0.25">
      <c r="C729" s="121"/>
      <c r="D729" s="121"/>
      <c r="E729" s="122"/>
      <c r="F729" s="119">
        <v>5493</v>
      </c>
      <c r="G729" s="119" t="s">
        <v>1101</v>
      </c>
      <c r="H729" s="145"/>
    </row>
    <row r="730" spans="2:8" ht="13.2" x14ac:dyDescent="0.25">
      <c r="D730" s="121"/>
      <c r="E730" s="122"/>
    </row>
    <row r="731" spans="2:8" ht="13.2" x14ac:dyDescent="0.25">
      <c r="C731" s="135">
        <v>55</v>
      </c>
      <c r="D731" s="140" t="s">
        <v>58</v>
      </c>
      <c r="E731" s="141"/>
      <c r="F731" s="131"/>
      <c r="G731" s="132"/>
      <c r="H731" s="133"/>
    </row>
    <row r="732" spans="2:8" ht="13.2" x14ac:dyDescent="0.25">
      <c r="B732" s="134" t="s">
        <v>376</v>
      </c>
      <c r="C732" s="142">
        <v>5500</v>
      </c>
      <c r="D732" s="142" t="s">
        <v>1102</v>
      </c>
      <c r="E732" s="147"/>
      <c r="F732" s="144" t="s">
        <v>49</v>
      </c>
      <c r="G732" s="144" t="s">
        <v>49</v>
      </c>
      <c r="H732" s="145"/>
    </row>
    <row r="733" spans="2:8" ht="26.4" x14ac:dyDescent="0.25">
      <c r="C733" s="142">
        <v>5510</v>
      </c>
      <c r="D733" s="142" t="s">
        <v>1103</v>
      </c>
      <c r="E733" s="147"/>
      <c r="F733" s="144" t="s">
        <v>49</v>
      </c>
      <c r="G733" s="144" t="s">
        <v>49</v>
      </c>
      <c r="H733" s="145"/>
    </row>
    <row r="734" spans="2:8" ht="26.4" x14ac:dyDescent="0.25">
      <c r="C734" s="142">
        <v>5520</v>
      </c>
      <c r="D734" s="142" t="s">
        <v>1104</v>
      </c>
      <c r="E734" s="147"/>
      <c r="F734" s="144" t="s">
        <v>49</v>
      </c>
      <c r="G734" s="144" t="s">
        <v>49</v>
      </c>
      <c r="H734" s="145"/>
    </row>
    <row r="735" spans="2:8" ht="13.2" x14ac:dyDescent="0.25">
      <c r="C735" s="142">
        <v>5530</v>
      </c>
      <c r="D735" s="142" t="s">
        <v>1105</v>
      </c>
      <c r="E735" s="147"/>
      <c r="F735" s="144" t="s">
        <v>49</v>
      </c>
      <c r="G735" s="144" t="s">
        <v>49</v>
      </c>
      <c r="H735" s="145"/>
    </row>
    <row r="736" spans="2:8" ht="13.2" x14ac:dyDescent="0.25">
      <c r="C736" s="142">
        <v>5550</v>
      </c>
      <c r="D736" s="142" t="s">
        <v>1106</v>
      </c>
      <c r="E736" s="147"/>
      <c r="F736" s="144" t="s">
        <v>49</v>
      </c>
      <c r="G736" s="144" t="s">
        <v>49</v>
      </c>
      <c r="H736" s="145"/>
    </row>
    <row r="737" spans="2:8" ht="13.2" x14ac:dyDescent="0.25">
      <c r="C737" s="142">
        <v>5580</v>
      </c>
      <c r="D737" s="142" t="s">
        <v>1107</v>
      </c>
      <c r="E737" s="147"/>
      <c r="F737" s="144" t="s">
        <v>49</v>
      </c>
      <c r="G737" s="144" t="s">
        <v>49</v>
      </c>
      <c r="H737" s="145"/>
    </row>
    <row r="738" spans="2:8" ht="13.2" x14ac:dyDescent="0.25">
      <c r="C738" s="121">
        <v>5590</v>
      </c>
      <c r="D738" s="121" t="s">
        <v>1108</v>
      </c>
      <c r="E738" s="122"/>
      <c r="F738" s="119" t="s">
        <v>49</v>
      </c>
      <c r="G738" s="119" t="s">
        <v>49</v>
      </c>
      <c r="H738" s="145"/>
    </row>
    <row r="739" spans="2:8" ht="13.2" x14ac:dyDescent="0.25">
      <c r="D739" s="121"/>
      <c r="E739" s="122"/>
    </row>
    <row r="740" spans="2:8" ht="13.2" x14ac:dyDescent="0.25">
      <c r="C740" s="135">
        <v>56</v>
      </c>
      <c r="D740" s="140" t="s">
        <v>314</v>
      </c>
      <c r="E740" s="141"/>
      <c r="F740" s="131"/>
      <c r="G740" s="132"/>
      <c r="H740" s="133"/>
    </row>
    <row r="741" spans="2:8" ht="13.2" x14ac:dyDescent="0.25">
      <c r="B741" s="134" t="s">
        <v>376</v>
      </c>
      <c r="C741" s="142">
        <v>5600</v>
      </c>
      <c r="D741" s="142" t="s">
        <v>1109</v>
      </c>
      <c r="E741" s="147"/>
      <c r="F741" s="144" t="s">
        <v>49</v>
      </c>
      <c r="G741" s="144" t="s">
        <v>49</v>
      </c>
      <c r="H741" s="145"/>
    </row>
    <row r="742" spans="2:8" ht="13.2" x14ac:dyDescent="0.25">
      <c r="C742" s="142">
        <v>5610</v>
      </c>
      <c r="D742" s="142" t="s">
        <v>1110</v>
      </c>
      <c r="E742" s="185" t="s">
        <v>376</v>
      </c>
      <c r="F742" s="186">
        <v>5611</v>
      </c>
      <c r="G742" s="175" t="s">
        <v>1111</v>
      </c>
      <c r="H742" s="145"/>
    </row>
    <row r="743" spans="2:8" ht="13.2" x14ac:dyDescent="0.25">
      <c r="C743" s="142" t="s">
        <v>49</v>
      </c>
      <c r="D743" s="142" t="s">
        <v>49</v>
      </c>
      <c r="E743" s="185" t="s">
        <v>376</v>
      </c>
      <c r="F743" s="186">
        <v>5612</v>
      </c>
      <c r="G743" s="175" t="s">
        <v>1112</v>
      </c>
      <c r="H743" s="145"/>
    </row>
    <row r="744" spans="2:8" ht="13.2" x14ac:dyDescent="0.25">
      <c r="C744" s="142" t="s">
        <v>49</v>
      </c>
      <c r="D744" s="142" t="s">
        <v>49</v>
      </c>
      <c r="E744" s="185" t="s">
        <v>376</v>
      </c>
      <c r="F744" s="186">
        <v>5613</v>
      </c>
      <c r="G744" s="175" t="s">
        <v>1113</v>
      </c>
      <c r="H744" s="145"/>
    </row>
    <row r="745" spans="2:8" ht="13.2" x14ac:dyDescent="0.25">
      <c r="C745" s="142" t="s">
        <v>49</v>
      </c>
      <c r="D745" s="142" t="s">
        <v>49</v>
      </c>
      <c r="E745" s="185" t="s">
        <v>376</v>
      </c>
      <c r="F745" s="186">
        <v>5615</v>
      </c>
      <c r="G745" s="175" t="s">
        <v>1114</v>
      </c>
      <c r="H745" s="145"/>
    </row>
    <row r="746" spans="2:8" ht="13.2" x14ac:dyDescent="0.25">
      <c r="C746" s="142"/>
      <c r="D746" s="142"/>
      <c r="E746" s="185"/>
      <c r="F746" s="186">
        <v>5616</v>
      </c>
      <c r="G746" s="175" t="s">
        <v>1115</v>
      </c>
      <c r="H746" s="145"/>
    </row>
    <row r="747" spans="2:8" ht="13.2" x14ac:dyDescent="0.25">
      <c r="C747" s="142" t="s">
        <v>49</v>
      </c>
      <c r="D747" s="142" t="s">
        <v>49</v>
      </c>
      <c r="E747" s="185"/>
      <c r="F747" s="186">
        <v>5619</v>
      </c>
      <c r="G747" s="175" t="s">
        <v>1116</v>
      </c>
      <c r="H747" s="145"/>
    </row>
    <row r="748" spans="2:8" ht="13.2" x14ac:dyDescent="0.25">
      <c r="C748" s="142">
        <v>5620</v>
      </c>
      <c r="D748" s="142" t="s">
        <v>1117</v>
      </c>
      <c r="E748" s="185"/>
      <c r="F748" s="186" t="s">
        <v>49</v>
      </c>
      <c r="G748" s="175" t="s">
        <v>49</v>
      </c>
      <c r="H748" s="145"/>
    </row>
    <row r="749" spans="2:8" ht="13.2" x14ac:dyDescent="0.25">
      <c r="C749" s="142">
        <v>5630</v>
      </c>
      <c r="D749" s="142" t="s">
        <v>1118</v>
      </c>
      <c r="E749" s="147"/>
      <c r="F749" s="144" t="s">
        <v>49</v>
      </c>
      <c r="G749" s="144" t="s">
        <v>49</v>
      </c>
      <c r="H749" s="145"/>
    </row>
    <row r="750" spans="2:8" ht="13.2" x14ac:dyDescent="0.25">
      <c r="C750" s="142">
        <v>5640</v>
      </c>
      <c r="D750" s="142" t="s">
        <v>1119</v>
      </c>
      <c r="E750" s="147"/>
      <c r="F750" s="144" t="s">
        <v>49</v>
      </c>
      <c r="G750" s="144" t="s">
        <v>49</v>
      </c>
      <c r="H750" s="145"/>
    </row>
    <row r="751" spans="2:8" ht="13.2" x14ac:dyDescent="0.25">
      <c r="C751" s="142">
        <v>5650</v>
      </c>
      <c r="D751" s="142" t="s">
        <v>1120</v>
      </c>
      <c r="E751" s="147"/>
      <c r="F751" s="144" t="s">
        <v>49</v>
      </c>
      <c r="G751" s="144" t="s">
        <v>49</v>
      </c>
      <c r="H751" s="145"/>
    </row>
    <row r="752" spans="2:8" ht="13.2" x14ac:dyDescent="0.25">
      <c r="C752" s="142">
        <v>5660</v>
      </c>
      <c r="D752" s="142" t="s">
        <v>1121</v>
      </c>
      <c r="E752" s="147"/>
      <c r="F752" s="144" t="s">
        <v>49</v>
      </c>
      <c r="G752" s="144" t="s">
        <v>49</v>
      </c>
      <c r="H752" s="145"/>
    </row>
    <row r="753" spans="2:8" ht="13.2" x14ac:dyDescent="0.25">
      <c r="C753" s="142">
        <v>5670</v>
      </c>
      <c r="D753" s="142" t="s">
        <v>1122</v>
      </c>
      <c r="E753" s="147"/>
      <c r="F753" s="144" t="s">
        <v>49</v>
      </c>
      <c r="G753" s="144" t="s">
        <v>49</v>
      </c>
      <c r="H753" s="145"/>
    </row>
    <row r="754" spans="2:8" ht="13.2" x14ac:dyDescent="0.25">
      <c r="C754" s="121">
        <v>5690</v>
      </c>
      <c r="D754" s="121" t="s">
        <v>1123</v>
      </c>
      <c r="E754" s="122"/>
      <c r="F754" s="119" t="s">
        <v>49</v>
      </c>
      <c r="G754" s="119" t="s">
        <v>49</v>
      </c>
      <c r="H754" s="145"/>
    </row>
    <row r="755" spans="2:8" ht="13.2" x14ac:dyDescent="0.25">
      <c r="D755" s="121"/>
      <c r="E755" s="122"/>
    </row>
    <row r="756" spans="2:8" ht="13.2" x14ac:dyDescent="0.25">
      <c r="C756" s="135">
        <v>57</v>
      </c>
      <c r="D756" s="140" t="s">
        <v>315</v>
      </c>
      <c r="E756" s="147"/>
      <c r="F756" s="144"/>
      <c r="G756" s="144"/>
      <c r="H756" s="133"/>
    </row>
    <row r="757" spans="2:8" ht="13.2" x14ac:dyDescent="0.25">
      <c r="B757" s="134" t="s">
        <v>376</v>
      </c>
      <c r="C757" s="142">
        <v>5700</v>
      </c>
      <c r="D757" s="142" t="s">
        <v>1124</v>
      </c>
      <c r="E757" s="147"/>
      <c r="F757" s="144" t="s">
        <v>49</v>
      </c>
      <c r="G757" s="144" t="s">
        <v>49</v>
      </c>
      <c r="H757" s="145"/>
    </row>
    <row r="758" spans="2:8" ht="13.2" x14ac:dyDescent="0.25">
      <c r="C758" s="142">
        <v>5710</v>
      </c>
      <c r="D758" s="142" t="s">
        <v>1125</v>
      </c>
      <c r="E758" s="147"/>
      <c r="F758" s="144" t="s">
        <v>49</v>
      </c>
      <c r="G758" s="144" t="s">
        <v>49</v>
      </c>
      <c r="H758" s="145"/>
    </row>
    <row r="759" spans="2:8" ht="13.2" x14ac:dyDescent="0.25">
      <c r="C759" s="142">
        <v>5720</v>
      </c>
      <c r="D759" s="142" t="s">
        <v>1126</v>
      </c>
      <c r="E759" s="147"/>
      <c r="F759" s="144" t="s">
        <v>49</v>
      </c>
      <c r="G759" s="144" t="s">
        <v>49</v>
      </c>
      <c r="H759" s="145"/>
    </row>
    <row r="760" spans="2:8" ht="13.2" x14ac:dyDescent="0.25">
      <c r="C760" s="142">
        <v>5730</v>
      </c>
      <c r="D760" s="142" t="s">
        <v>1127</v>
      </c>
      <c r="E760" s="147"/>
      <c r="F760" s="144" t="s">
        <v>49</v>
      </c>
      <c r="G760" s="144" t="s">
        <v>49</v>
      </c>
      <c r="H760" s="145"/>
    </row>
    <row r="761" spans="2:8" ht="13.2" x14ac:dyDescent="0.25">
      <c r="C761" s="121">
        <v>5790</v>
      </c>
      <c r="D761" s="121" t="s">
        <v>1128</v>
      </c>
      <c r="E761" s="122"/>
      <c r="F761" s="119" t="s">
        <v>49</v>
      </c>
      <c r="G761" s="119" t="s">
        <v>49</v>
      </c>
      <c r="H761" s="145"/>
    </row>
    <row r="762" spans="2:8" ht="13.2" x14ac:dyDescent="0.25">
      <c r="D762" s="121"/>
      <c r="E762" s="122"/>
    </row>
    <row r="763" spans="2:8" ht="13.2" x14ac:dyDescent="0.25">
      <c r="C763" s="135">
        <v>58</v>
      </c>
      <c r="D763" s="140" t="s">
        <v>316</v>
      </c>
      <c r="E763" s="141"/>
      <c r="F763" s="131"/>
      <c r="G763" s="132"/>
      <c r="H763" s="133"/>
    </row>
    <row r="764" spans="2:8" ht="13.2" x14ac:dyDescent="0.25">
      <c r="B764" s="134" t="s">
        <v>376</v>
      </c>
      <c r="C764" s="142">
        <v>5800</v>
      </c>
      <c r="D764" s="142" t="s">
        <v>1129</v>
      </c>
      <c r="E764" s="147"/>
      <c r="F764" s="144" t="s">
        <v>49</v>
      </c>
      <c r="G764" s="144" t="s">
        <v>49</v>
      </c>
      <c r="H764" s="145"/>
    </row>
    <row r="765" spans="2:8" ht="13.2" x14ac:dyDescent="0.25">
      <c r="B765" s="134" t="s">
        <v>376</v>
      </c>
      <c r="C765" s="142">
        <v>5810</v>
      </c>
      <c r="D765" s="142" t="s">
        <v>1130</v>
      </c>
      <c r="E765" s="147"/>
      <c r="F765" s="144" t="s">
        <v>49</v>
      </c>
      <c r="G765" s="144" t="s">
        <v>49</v>
      </c>
      <c r="H765" s="145"/>
    </row>
    <row r="766" spans="2:8" ht="13.2" x14ac:dyDescent="0.25">
      <c r="B766" s="134" t="s">
        <v>376</v>
      </c>
      <c r="C766" s="142">
        <v>5820</v>
      </c>
      <c r="D766" s="142" t="s">
        <v>1131</v>
      </c>
      <c r="E766" s="147"/>
      <c r="F766" s="144" t="s">
        <v>49</v>
      </c>
      <c r="G766" s="144" t="s">
        <v>49</v>
      </c>
      <c r="H766" s="145"/>
    </row>
    <row r="767" spans="2:8" ht="13.2" x14ac:dyDescent="0.25">
      <c r="C767" s="142">
        <v>5830</v>
      </c>
      <c r="D767" s="142" t="s">
        <v>1132</v>
      </c>
      <c r="E767" s="185" t="s">
        <v>376</v>
      </c>
      <c r="F767" s="186">
        <v>5831</v>
      </c>
      <c r="G767" s="175" t="s">
        <v>1133</v>
      </c>
      <c r="H767" s="145"/>
    </row>
    <row r="768" spans="2:8" ht="13.2" x14ac:dyDescent="0.25">
      <c r="C768" s="142" t="s">
        <v>49</v>
      </c>
      <c r="D768" s="142" t="s">
        <v>49</v>
      </c>
      <c r="E768" s="185" t="s">
        <v>376</v>
      </c>
      <c r="F768" s="186">
        <v>5832</v>
      </c>
      <c r="G768" s="175" t="s">
        <v>1134</v>
      </c>
      <c r="H768" s="145"/>
    </row>
    <row r="769" spans="2:8" ht="13.2" x14ac:dyDescent="0.25">
      <c r="C769" s="121">
        <v>5890</v>
      </c>
      <c r="D769" s="121" t="s">
        <v>1135</v>
      </c>
      <c r="E769" s="122"/>
      <c r="F769" s="119" t="s">
        <v>49</v>
      </c>
      <c r="G769" s="119" t="s">
        <v>49</v>
      </c>
      <c r="H769" s="145"/>
    </row>
    <row r="770" spans="2:8" ht="13.2" x14ac:dyDescent="0.25">
      <c r="D770" s="121"/>
      <c r="E770" s="122"/>
    </row>
    <row r="771" spans="2:8" ht="13.2" x14ac:dyDescent="0.25">
      <c r="C771" s="135">
        <v>59</v>
      </c>
      <c r="D771" s="140" t="s">
        <v>317</v>
      </c>
      <c r="E771" s="141"/>
      <c r="F771" s="131"/>
      <c r="G771" s="132"/>
      <c r="H771" s="133"/>
    </row>
    <row r="772" spans="2:8" ht="13.2" x14ac:dyDescent="0.25">
      <c r="B772" s="134" t="s">
        <v>376</v>
      </c>
      <c r="C772" s="142">
        <v>5900</v>
      </c>
      <c r="D772" s="142" t="s">
        <v>1136</v>
      </c>
      <c r="E772" s="147"/>
      <c r="F772" s="144" t="s">
        <v>49</v>
      </c>
      <c r="G772" s="144" t="s">
        <v>49</v>
      </c>
      <c r="H772" s="145"/>
    </row>
    <row r="773" spans="2:8" ht="13.2" x14ac:dyDescent="0.25">
      <c r="C773" s="142">
        <v>5910</v>
      </c>
      <c r="D773" s="142" t="s">
        <v>1137</v>
      </c>
      <c r="E773" s="147"/>
      <c r="F773" s="144" t="s">
        <v>49</v>
      </c>
      <c r="G773" s="144" t="s">
        <v>49</v>
      </c>
      <c r="H773" s="145"/>
    </row>
    <row r="774" spans="2:8" ht="13.2" x14ac:dyDescent="0.25">
      <c r="C774" s="142">
        <v>5920</v>
      </c>
      <c r="D774" s="142" t="s">
        <v>1138</v>
      </c>
      <c r="E774" s="147"/>
      <c r="F774" s="144" t="s">
        <v>49</v>
      </c>
      <c r="G774" s="144" t="s">
        <v>49</v>
      </c>
      <c r="H774" s="145"/>
    </row>
    <row r="775" spans="2:8" ht="13.2" x14ac:dyDescent="0.25">
      <c r="C775" s="142">
        <v>5930</v>
      </c>
      <c r="D775" s="142" t="s">
        <v>1139</v>
      </c>
      <c r="E775" s="147"/>
      <c r="F775" s="144" t="s">
        <v>49</v>
      </c>
      <c r="G775" s="144" t="s">
        <v>49</v>
      </c>
      <c r="H775" s="145"/>
    </row>
    <row r="776" spans="2:8" ht="13.2" x14ac:dyDescent="0.25">
      <c r="C776" s="142">
        <v>5940</v>
      </c>
      <c r="D776" s="142" t="s">
        <v>1140</v>
      </c>
      <c r="E776" s="147"/>
      <c r="F776" s="144" t="s">
        <v>49</v>
      </c>
      <c r="G776" s="144" t="s">
        <v>49</v>
      </c>
      <c r="H776" s="145"/>
    </row>
    <row r="777" spans="2:8" ht="13.2" x14ac:dyDescent="0.25">
      <c r="C777" s="142">
        <v>5950</v>
      </c>
      <c r="D777" s="142" t="s">
        <v>1141</v>
      </c>
      <c r="E777" s="147"/>
      <c r="F777" s="144" t="s">
        <v>49</v>
      </c>
      <c r="G777" s="144" t="s">
        <v>49</v>
      </c>
      <c r="H777" s="145"/>
    </row>
    <row r="778" spans="2:8" ht="13.2" x14ac:dyDescent="0.25">
      <c r="B778" s="123"/>
      <c r="C778" s="142">
        <v>5960</v>
      </c>
      <c r="D778" s="142" t="s">
        <v>1142</v>
      </c>
      <c r="E778" s="147"/>
      <c r="F778" s="144" t="s">
        <v>49</v>
      </c>
      <c r="G778" s="144" t="s">
        <v>49</v>
      </c>
      <c r="H778" s="145"/>
    </row>
    <row r="779" spans="2:8" ht="13.2" x14ac:dyDescent="0.25">
      <c r="B779" s="123"/>
      <c r="C779" s="142">
        <v>5970</v>
      </c>
      <c r="D779" s="142" t="s">
        <v>1143</v>
      </c>
      <c r="E779" s="147"/>
      <c r="F779" s="144" t="s">
        <v>49</v>
      </c>
      <c r="G779" s="144" t="s">
        <v>49</v>
      </c>
      <c r="H779" s="145"/>
    </row>
    <row r="780" spans="2:8" ht="13.2" x14ac:dyDescent="0.25">
      <c r="B780" s="123"/>
      <c r="C780" s="142">
        <v>5980</v>
      </c>
      <c r="D780" s="142" t="s">
        <v>1144</v>
      </c>
      <c r="E780" s="147"/>
      <c r="F780" s="144" t="s">
        <v>49</v>
      </c>
      <c r="G780" s="144" t="s">
        <v>49</v>
      </c>
      <c r="H780" s="145"/>
    </row>
    <row r="781" spans="2:8" ht="13.2" x14ac:dyDescent="0.25">
      <c r="B781" s="123"/>
      <c r="C781" s="121">
        <v>5990</v>
      </c>
      <c r="D781" s="121" t="s">
        <v>1145</v>
      </c>
      <c r="E781" s="122"/>
      <c r="F781" s="119" t="s">
        <v>49</v>
      </c>
      <c r="G781" s="119" t="s">
        <v>49</v>
      </c>
      <c r="H781" s="145"/>
    </row>
    <row r="782" spans="2:8" ht="13.2" x14ac:dyDescent="0.25">
      <c r="B782" s="123"/>
      <c r="D782" s="121"/>
      <c r="E782" s="122"/>
    </row>
    <row r="783" spans="2:8" ht="13.2" x14ac:dyDescent="0.25">
      <c r="B783" s="123"/>
      <c r="C783" s="135">
        <v>60</v>
      </c>
      <c r="D783" s="140" t="s">
        <v>318</v>
      </c>
      <c r="E783" s="141"/>
      <c r="F783" s="131"/>
      <c r="G783" s="132"/>
      <c r="H783" s="133"/>
    </row>
    <row r="784" spans="2:8" ht="13.2" x14ac:dyDescent="0.25">
      <c r="B784" s="123"/>
      <c r="C784" s="142">
        <v>6000</v>
      </c>
      <c r="D784" s="142" t="s">
        <v>1146</v>
      </c>
      <c r="E784" s="147"/>
      <c r="F784" s="144" t="s">
        <v>49</v>
      </c>
      <c r="G784" s="144" t="s">
        <v>49</v>
      </c>
      <c r="H784" s="145"/>
    </row>
    <row r="785" spans="2:8" ht="13.2" x14ac:dyDescent="0.25">
      <c r="B785" s="123"/>
      <c r="C785" s="142">
        <v>6010</v>
      </c>
      <c r="D785" s="142" t="s">
        <v>1147</v>
      </c>
      <c r="E785" s="147"/>
      <c r="F785" s="144" t="s">
        <v>49</v>
      </c>
      <c r="G785" s="144" t="s">
        <v>49</v>
      </c>
      <c r="H785" s="145"/>
    </row>
    <row r="786" spans="2:8" ht="13.2" x14ac:dyDescent="0.25">
      <c r="B786" s="123"/>
      <c r="C786" s="142">
        <v>6020</v>
      </c>
      <c r="D786" s="142" t="s">
        <v>1148</v>
      </c>
      <c r="E786" s="147"/>
      <c r="F786" s="144" t="s">
        <v>49</v>
      </c>
      <c r="G786" s="144" t="s">
        <v>49</v>
      </c>
      <c r="H786" s="145"/>
    </row>
    <row r="787" spans="2:8" ht="13.2" x14ac:dyDescent="0.25">
      <c r="B787" s="123"/>
      <c r="C787" s="142">
        <v>6030</v>
      </c>
      <c r="D787" s="142" t="s">
        <v>1149</v>
      </c>
      <c r="E787" s="147"/>
      <c r="F787" s="144" t="s">
        <v>49</v>
      </c>
      <c r="G787" s="144" t="s">
        <v>49</v>
      </c>
      <c r="H787" s="145"/>
    </row>
    <row r="788" spans="2:8" ht="13.2" x14ac:dyDescent="0.25">
      <c r="B788" s="123"/>
      <c r="C788" s="142">
        <v>6040</v>
      </c>
      <c r="D788" s="142" t="s">
        <v>1150</v>
      </c>
      <c r="E788" s="147"/>
      <c r="F788" s="144" t="s">
        <v>49</v>
      </c>
      <c r="G788" s="144" t="s">
        <v>49</v>
      </c>
      <c r="H788" s="145"/>
    </row>
    <row r="789" spans="2:8" ht="13.2" x14ac:dyDescent="0.25">
      <c r="B789" s="123"/>
      <c r="C789" s="142">
        <v>6050</v>
      </c>
      <c r="D789" s="142" t="s">
        <v>1151</v>
      </c>
      <c r="E789" s="147"/>
      <c r="F789" s="144">
        <v>6055</v>
      </c>
      <c r="G789" s="144" t="s">
        <v>1152</v>
      </c>
      <c r="H789" s="145"/>
    </row>
    <row r="790" spans="2:8" ht="13.2" x14ac:dyDescent="0.25">
      <c r="B790" s="123"/>
      <c r="C790" s="142">
        <v>6060</v>
      </c>
      <c r="D790" s="142" t="s">
        <v>1153</v>
      </c>
      <c r="E790" s="147"/>
      <c r="F790" s="144">
        <v>6061</v>
      </c>
      <c r="G790" s="144" t="s">
        <v>1154</v>
      </c>
      <c r="H790" s="145"/>
    </row>
    <row r="791" spans="2:8" ht="13.2" x14ac:dyDescent="0.25">
      <c r="B791" s="123"/>
      <c r="C791" s="142" t="s">
        <v>49</v>
      </c>
      <c r="D791" s="142" t="s">
        <v>49</v>
      </c>
      <c r="E791" s="147"/>
      <c r="F791" s="144">
        <v>6062</v>
      </c>
      <c r="G791" s="144" t="s">
        <v>1155</v>
      </c>
      <c r="H791" s="145"/>
    </row>
    <row r="792" spans="2:8" ht="13.2" x14ac:dyDescent="0.25">
      <c r="B792" s="123"/>
      <c r="C792" s="142" t="s">
        <v>49</v>
      </c>
      <c r="D792" s="142" t="s">
        <v>49</v>
      </c>
      <c r="E792" s="147"/>
      <c r="F792" s="144">
        <v>6063</v>
      </c>
      <c r="G792" s="144" t="s">
        <v>1156</v>
      </c>
      <c r="H792" s="145"/>
    </row>
    <row r="793" spans="2:8" ht="13.2" x14ac:dyDescent="0.25">
      <c r="B793" s="123"/>
      <c r="C793" s="142" t="s">
        <v>49</v>
      </c>
      <c r="D793" s="142" t="s">
        <v>49</v>
      </c>
      <c r="E793" s="147"/>
      <c r="F793" s="144">
        <v>6064</v>
      </c>
      <c r="G793" s="144" t="s">
        <v>1157</v>
      </c>
      <c r="H793" s="145"/>
    </row>
    <row r="794" spans="2:8" ht="13.2" x14ac:dyDescent="0.25">
      <c r="C794" s="142" t="s">
        <v>49</v>
      </c>
      <c r="D794" s="142" t="s">
        <v>49</v>
      </c>
      <c r="E794" s="147"/>
      <c r="F794" s="144">
        <v>6069</v>
      </c>
      <c r="G794" s="144" t="s">
        <v>1158</v>
      </c>
      <c r="H794" s="145"/>
    </row>
    <row r="795" spans="2:8" ht="13.2" x14ac:dyDescent="0.25">
      <c r="C795" s="142">
        <v>6070</v>
      </c>
      <c r="D795" s="142" t="s">
        <v>1159</v>
      </c>
      <c r="E795" s="150" t="s">
        <v>376</v>
      </c>
      <c r="F795" s="144">
        <v>6071</v>
      </c>
      <c r="G795" s="144" t="s">
        <v>1160</v>
      </c>
      <c r="H795" s="145"/>
    </row>
    <row r="796" spans="2:8" ht="13.2" x14ac:dyDescent="0.25">
      <c r="C796" s="142" t="s">
        <v>49</v>
      </c>
      <c r="D796" s="142" t="s">
        <v>49</v>
      </c>
      <c r="E796" s="173" t="s">
        <v>376</v>
      </c>
      <c r="F796" s="144">
        <v>6072</v>
      </c>
      <c r="G796" s="144" t="s">
        <v>1161</v>
      </c>
      <c r="H796" s="145"/>
    </row>
    <row r="797" spans="2:8" ht="13.2" x14ac:dyDescent="0.25">
      <c r="C797" s="142">
        <v>6080</v>
      </c>
      <c r="D797" s="142" t="s">
        <v>1162</v>
      </c>
      <c r="E797" s="147"/>
      <c r="F797" s="144" t="s">
        <v>49</v>
      </c>
      <c r="G797" s="144" t="s">
        <v>49</v>
      </c>
      <c r="H797" s="145"/>
    </row>
    <row r="798" spans="2:8" ht="13.2" x14ac:dyDescent="0.25">
      <c r="B798" s="134" t="s">
        <v>376</v>
      </c>
      <c r="C798" s="121">
        <v>6090</v>
      </c>
      <c r="D798" s="121" t="s">
        <v>1163</v>
      </c>
      <c r="E798" s="122"/>
      <c r="F798" s="119" t="s">
        <v>49</v>
      </c>
      <c r="G798" s="119" t="s">
        <v>49</v>
      </c>
      <c r="H798" s="145"/>
    </row>
    <row r="799" spans="2:8" ht="13.2" x14ac:dyDescent="0.25">
      <c r="D799" s="121"/>
      <c r="E799" s="122"/>
    </row>
    <row r="800" spans="2:8" ht="13.2" x14ac:dyDescent="0.25">
      <c r="C800" s="135">
        <v>61</v>
      </c>
      <c r="D800" s="140" t="s">
        <v>319</v>
      </c>
      <c r="E800" s="141"/>
      <c r="F800" s="131"/>
      <c r="G800" s="132"/>
      <c r="H800" s="133"/>
    </row>
    <row r="801" spans="2:8" ht="13.2" x14ac:dyDescent="0.25">
      <c r="B801" s="134" t="s">
        <v>376</v>
      </c>
      <c r="C801" s="142">
        <v>6100</v>
      </c>
      <c r="D801" s="142" t="s">
        <v>1164</v>
      </c>
      <c r="E801" s="147"/>
      <c r="F801" s="144" t="s">
        <v>49</v>
      </c>
      <c r="G801" s="144" t="s">
        <v>49</v>
      </c>
      <c r="H801" s="145"/>
    </row>
    <row r="802" spans="2:8" ht="13.2" x14ac:dyDescent="0.25">
      <c r="C802" s="142">
        <v>6110</v>
      </c>
      <c r="D802" s="142" t="s">
        <v>1165</v>
      </c>
      <c r="E802" s="147"/>
      <c r="F802" s="144" t="s">
        <v>49</v>
      </c>
      <c r="G802" s="144" t="s">
        <v>49</v>
      </c>
      <c r="H802" s="145"/>
    </row>
    <row r="803" spans="2:8" ht="13.2" x14ac:dyDescent="0.25">
      <c r="C803" s="121">
        <v>6150</v>
      </c>
      <c r="D803" s="121" t="s">
        <v>1166</v>
      </c>
      <c r="E803" s="122"/>
      <c r="F803" s="119" t="s">
        <v>49</v>
      </c>
      <c r="G803" s="119" t="s">
        <v>49</v>
      </c>
      <c r="H803" s="145"/>
    </row>
    <row r="804" spans="2:8" ht="13.2" x14ac:dyDescent="0.25">
      <c r="D804" s="121"/>
      <c r="E804" s="122"/>
      <c r="H804" s="145"/>
    </row>
    <row r="805" spans="2:8" ht="13.2" x14ac:dyDescent="0.25">
      <c r="C805" s="135">
        <v>62</v>
      </c>
      <c r="D805" s="140" t="s">
        <v>320</v>
      </c>
      <c r="E805" s="141"/>
      <c r="F805" s="131"/>
      <c r="G805" s="132"/>
      <c r="H805" s="133"/>
    </row>
    <row r="806" spans="2:8" ht="13.2" x14ac:dyDescent="0.25">
      <c r="C806" s="142">
        <v>6200</v>
      </c>
      <c r="D806" s="142" t="s">
        <v>1167</v>
      </c>
      <c r="E806" s="147"/>
      <c r="F806" s="144" t="s">
        <v>49</v>
      </c>
      <c r="G806" s="144" t="s">
        <v>49</v>
      </c>
      <c r="H806" s="145"/>
    </row>
    <row r="807" spans="2:8" ht="13.2" x14ac:dyDescent="0.25">
      <c r="B807" s="134" t="s">
        <v>376</v>
      </c>
      <c r="C807" s="142">
        <v>6210</v>
      </c>
      <c r="D807" s="142" t="s">
        <v>1168</v>
      </c>
      <c r="E807" s="147"/>
      <c r="F807" s="144">
        <v>6211</v>
      </c>
      <c r="G807" s="144" t="s">
        <v>1169</v>
      </c>
      <c r="H807" s="145"/>
    </row>
    <row r="808" spans="2:8" ht="13.2" x14ac:dyDescent="0.25">
      <c r="C808" s="142" t="s">
        <v>49</v>
      </c>
      <c r="D808" s="142" t="s">
        <v>49</v>
      </c>
      <c r="E808" s="147"/>
      <c r="F808" s="144">
        <v>6212</v>
      </c>
      <c r="G808" s="144" t="s">
        <v>1170</v>
      </c>
      <c r="H808" s="145"/>
    </row>
    <row r="809" spans="2:8" ht="13.2" x14ac:dyDescent="0.25">
      <c r="C809" s="142" t="s">
        <v>49</v>
      </c>
      <c r="D809" s="142" t="s">
        <v>49</v>
      </c>
      <c r="E809" s="147"/>
      <c r="F809" s="144">
        <v>6213</v>
      </c>
      <c r="G809" s="144" t="s">
        <v>1171</v>
      </c>
      <c r="H809" s="145"/>
    </row>
    <row r="810" spans="2:8" ht="13.2" x14ac:dyDescent="0.25">
      <c r="C810" s="142" t="s">
        <v>49</v>
      </c>
      <c r="D810" s="142" t="s">
        <v>49</v>
      </c>
      <c r="E810" s="147"/>
      <c r="F810" s="144">
        <v>6214</v>
      </c>
      <c r="G810" s="144" t="s">
        <v>1172</v>
      </c>
      <c r="H810" s="145"/>
    </row>
    <row r="811" spans="2:8" ht="13.2" x14ac:dyDescent="0.25">
      <c r="C811" s="142" t="s">
        <v>49</v>
      </c>
      <c r="D811" s="142" t="s">
        <v>49</v>
      </c>
      <c r="E811" s="147"/>
      <c r="F811" s="144">
        <v>6215</v>
      </c>
      <c r="G811" s="144" t="s">
        <v>1173</v>
      </c>
      <c r="H811" s="145"/>
    </row>
    <row r="812" spans="2:8" ht="13.2" x14ac:dyDescent="0.25">
      <c r="C812" s="142">
        <v>6230</v>
      </c>
      <c r="D812" s="142" t="s">
        <v>1174</v>
      </c>
      <c r="E812" s="147"/>
      <c r="F812" s="144" t="s">
        <v>49</v>
      </c>
      <c r="G812" s="144" t="s">
        <v>49</v>
      </c>
      <c r="H812" s="145"/>
    </row>
    <row r="813" spans="2:8" ht="13.2" x14ac:dyDescent="0.25">
      <c r="B813" s="134" t="s">
        <v>376</v>
      </c>
      <c r="C813" s="121">
        <v>6250</v>
      </c>
      <c r="D813" s="121" t="s">
        <v>1175</v>
      </c>
      <c r="E813" s="122"/>
      <c r="F813" s="119" t="s">
        <v>49</v>
      </c>
      <c r="G813" s="119" t="s">
        <v>49</v>
      </c>
      <c r="H813" s="145"/>
    </row>
    <row r="814" spans="2:8" ht="13.2" x14ac:dyDescent="0.25">
      <c r="D814" s="121"/>
      <c r="E814" s="122"/>
    </row>
    <row r="815" spans="2:8" ht="13.2" x14ac:dyDescent="0.25">
      <c r="C815" s="135">
        <v>63</v>
      </c>
      <c r="D815" s="140" t="s">
        <v>321</v>
      </c>
      <c r="E815" s="141"/>
      <c r="F815" s="131"/>
      <c r="G815" s="132"/>
      <c r="H815" s="133"/>
    </row>
    <row r="816" spans="2:8" ht="13.2" x14ac:dyDescent="0.25">
      <c r="C816" s="142">
        <v>6300</v>
      </c>
      <c r="D816" s="142" t="s">
        <v>1176</v>
      </c>
      <c r="E816" s="147"/>
      <c r="F816" s="144" t="s">
        <v>49</v>
      </c>
      <c r="G816" s="144" t="s">
        <v>49</v>
      </c>
      <c r="H816" s="145"/>
    </row>
    <row r="817" spans="2:8" ht="13.2" x14ac:dyDescent="0.25">
      <c r="B817" s="134" t="s">
        <v>376</v>
      </c>
      <c r="C817" s="142">
        <v>6310</v>
      </c>
      <c r="D817" s="142" t="s">
        <v>1177</v>
      </c>
      <c r="E817" s="147"/>
      <c r="F817" s="144" t="s">
        <v>49</v>
      </c>
      <c r="G817" s="144" t="s">
        <v>49</v>
      </c>
      <c r="H817" s="145"/>
    </row>
    <row r="818" spans="2:8" ht="13.2" x14ac:dyDescent="0.25">
      <c r="C818" s="142">
        <v>6320</v>
      </c>
      <c r="D818" s="142" t="s">
        <v>1178</v>
      </c>
      <c r="E818" s="147"/>
      <c r="F818" s="144" t="s">
        <v>49</v>
      </c>
      <c r="G818" s="144" t="s">
        <v>49</v>
      </c>
      <c r="H818" s="145"/>
    </row>
    <row r="819" spans="2:8" ht="13.2" x14ac:dyDescent="0.25">
      <c r="C819" s="142">
        <v>6330</v>
      </c>
      <c r="D819" s="142" t="s">
        <v>1179</v>
      </c>
      <c r="E819" s="147"/>
      <c r="F819" s="144" t="s">
        <v>49</v>
      </c>
      <c r="G819" s="144" t="s">
        <v>49</v>
      </c>
      <c r="H819" s="145"/>
    </row>
    <row r="820" spans="2:8" ht="13.2" x14ac:dyDescent="0.25">
      <c r="C820" s="142">
        <v>6340</v>
      </c>
      <c r="D820" s="142" t="s">
        <v>1180</v>
      </c>
      <c r="E820" s="147"/>
      <c r="F820" s="144">
        <v>6341</v>
      </c>
      <c r="G820" s="144" t="s">
        <v>1181</v>
      </c>
      <c r="H820" s="145"/>
    </row>
    <row r="821" spans="2:8" ht="13.2" x14ac:dyDescent="0.25">
      <c r="C821" s="142" t="s">
        <v>49</v>
      </c>
      <c r="D821" s="142" t="s">
        <v>49</v>
      </c>
      <c r="E821" s="147"/>
      <c r="F821" s="144">
        <v>6342</v>
      </c>
      <c r="G821" s="144" t="s">
        <v>1182</v>
      </c>
      <c r="H821" s="145"/>
    </row>
    <row r="822" spans="2:8" ht="13.2" x14ac:dyDescent="0.25">
      <c r="B822" s="134" t="s">
        <v>376</v>
      </c>
      <c r="C822" s="142">
        <v>6350</v>
      </c>
      <c r="D822" s="142" t="s">
        <v>1183</v>
      </c>
      <c r="E822" s="147"/>
      <c r="F822" s="144">
        <v>6351</v>
      </c>
      <c r="G822" s="144" t="s">
        <v>1184</v>
      </c>
      <c r="H822" s="145"/>
    </row>
    <row r="823" spans="2:8" ht="13.2" x14ac:dyDescent="0.25">
      <c r="C823" s="142" t="s">
        <v>49</v>
      </c>
      <c r="D823" s="142" t="s">
        <v>49</v>
      </c>
      <c r="E823" s="147"/>
      <c r="F823" s="144">
        <v>6352</v>
      </c>
      <c r="G823" s="144" t="s">
        <v>1185</v>
      </c>
      <c r="H823" s="145"/>
    </row>
    <row r="824" spans="2:8" ht="13.2" x14ac:dyDescent="0.25">
      <c r="C824" s="142">
        <v>6360</v>
      </c>
      <c r="D824" s="142" t="s">
        <v>1186</v>
      </c>
      <c r="E824" s="147"/>
      <c r="F824" s="144">
        <v>6361</v>
      </c>
      <c r="G824" s="144" t="s">
        <v>1187</v>
      </c>
      <c r="H824" s="145"/>
    </row>
    <row r="825" spans="2:8" ht="13.2" x14ac:dyDescent="0.25">
      <c r="C825" s="142" t="s">
        <v>49</v>
      </c>
      <c r="D825" s="142" t="s">
        <v>49</v>
      </c>
      <c r="E825" s="147"/>
      <c r="F825" s="144">
        <v>6362</v>
      </c>
      <c r="G825" s="144" t="s">
        <v>1188</v>
      </c>
      <c r="H825" s="145"/>
    </row>
    <row r="826" spans="2:8" ht="13.2" x14ac:dyDescent="0.25">
      <c r="C826" s="142">
        <v>6370</v>
      </c>
      <c r="D826" s="142" t="s">
        <v>1189</v>
      </c>
      <c r="E826" s="147"/>
      <c r="F826" s="144" t="s">
        <v>49</v>
      </c>
      <c r="G826" s="144" t="s">
        <v>49</v>
      </c>
      <c r="H826" s="145"/>
    </row>
    <row r="827" spans="2:8" ht="13.2" x14ac:dyDescent="0.25">
      <c r="C827" s="142">
        <v>6380</v>
      </c>
      <c r="D827" s="142" t="s">
        <v>1190</v>
      </c>
      <c r="E827" s="147"/>
      <c r="F827" s="144" t="s">
        <v>49</v>
      </c>
      <c r="G827" s="144" t="s">
        <v>49</v>
      </c>
      <c r="H827" s="145"/>
    </row>
    <row r="828" spans="2:8" ht="13.2" x14ac:dyDescent="0.25">
      <c r="B828" s="134" t="s">
        <v>376</v>
      </c>
      <c r="C828" s="121">
        <v>6390</v>
      </c>
      <c r="D828" s="121" t="s">
        <v>1191</v>
      </c>
      <c r="E828" s="122"/>
      <c r="F828" s="119" t="s">
        <v>49</v>
      </c>
      <c r="G828" s="119" t="s">
        <v>49</v>
      </c>
      <c r="H828" s="145"/>
    </row>
    <row r="829" spans="2:8" ht="13.2" x14ac:dyDescent="0.25">
      <c r="D829" s="121"/>
      <c r="E829" s="122"/>
    </row>
    <row r="830" spans="2:8" ht="13.2" x14ac:dyDescent="0.25">
      <c r="C830" s="135">
        <v>64</v>
      </c>
      <c r="D830" s="140" t="s">
        <v>322</v>
      </c>
      <c r="E830" s="141"/>
      <c r="F830" s="131"/>
      <c r="G830" s="132"/>
      <c r="H830" s="133"/>
    </row>
    <row r="831" spans="2:8" ht="13.2" x14ac:dyDescent="0.25">
      <c r="C831" s="142">
        <v>6400</v>
      </c>
      <c r="D831" s="142" t="s">
        <v>1192</v>
      </c>
      <c r="E831" s="147"/>
      <c r="F831" s="144" t="s">
        <v>49</v>
      </c>
      <c r="G831" s="144" t="s">
        <v>49</v>
      </c>
      <c r="H831" s="145"/>
    </row>
    <row r="832" spans="2:8" ht="13.2" x14ac:dyDescent="0.25">
      <c r="B832" s="134" t="s">
        <v>376</v>
      </c>
      <c r="C832" s="142">
        <v>6410</v>
      </c>
      <c r="D832" s="142" t="s">
        <v>1193</v>
      </c>
      <c r="E832" s="147"/>
      <c r="F832" s="144" t="s">
        <v>49</v>
      </c>
      <c r="G832" s="144" t="s">
        <v>49</v>
      </c>
      <c r="H832" s="145"/>
    </row>
    <row r="833" spans="2:8" ht="13.2" x14ac:dyDescent="0.25">
      <c r="B833" s="134" t="s">
        <v>376</v>
      </c>
      <c r="C833" s="142">
        <v>6420</v>
      </c>
      <c r="D833" s="142" t="s">
        <v>1194</v>
      </c>
      <c r="E833" s="147"/>
      <c r="F833" s="144">
        <v>6421</v>
      </c>
      <c r="G833" s="144" t="s">
        <v>1195</v>
      </c>
      <c r="H833" s="145"/>
    </row>
    <row r="834" spans="2:8" ht="13.2" x14ac:dyDescent="0.25">
      <c r="C834" s="142" t="s">
        <v>49</v>
      </c>
      <c r="D834" s="142" t="s">
        <v>49</v>
      </c>
      <c r="E834" s="147"/>
      <c r="F834" s="144">
        <v>6422</v>
      </c>
      <c r="G834" s="144" t="s">
        <v>1196</v>
      </c>
      <c r="H834" s="145"/>
    </row>
    <row r="835" spans="2:8" ht="13.2" x14ac:dyDescent="0.25">
      <c r="C835" s="142"/>
      <c r="D835" s="142"/>
      <c r="E835" s="147"/>
      <c r="F835" s="144">
        <v>6423</v>
      </c>
      <c r="G835" s="144" t="s">
        <v>1197</v>
      </c>
      <c r="H835" s="145"/>
    </row>
    <row r="836" spans="2:8" ht="13.2" x14ac:dyDescent="0.25">
      <c r="C836" s="142"/>
      <c r="D836" s="142"/>
      <c r="E836" s="147"/>
      <c r="F836" s="144">
        <v>6424</v>
      </c>
      <c r="G836" s="144" t="s">
        <v>1198</v>
      </c>
      <c r="H836" s="145"/>
    </row>
    <row r="837" spans="2:8" ht="13.2" x14ac:dyDescent="0.25">
      <c r="C837" s="142">
        <v>6430</v>
      </c>
      <c r="D837" s="142" t="s">
        <v>942</v>
      </c>
      <c r="E837" s="147"/>
      <c r="F837" s="144" t="s">
        <v>49</v>
      </c>
      <c r="G837" s="144" t="s">
        <v>49</v>
      </c>
      <c r="H837" s="145"/>
    </row>
    <row r="838" spans="2:8" ht="13.2" x14ac:dyDescent="0.25">
      <c r="C838" s="142">
        <v>6440</v>
      </c>
      <c r="D838" s="142" t="s">
        <v>1199</v>
      </c>
      <c r="E838" s="147"/>
      <c r="F838" s="144" t="s">
        <v>49</v>
      </c>
      <c r="G838" s="144" t="s">
        <v>49</v>
      </c>
      <c r="H838" s="145"/>
    </row>
    <row r="839" spans="2:8" ht="13.2" x14ac:dyDescent="0.25">
      <c r="C839" s="142">
        <v>6450</v>
      </c>
      <c r="D839" s="142" t="s">
        <v>1200</v>
      </c>
      <c r="E839" s="147"/>
      <c r="F839" s="144" t="s">
        <v>49</v>
      </c>
      <c r="G839" s="144" t="s">
        <v>49</v>
      </c>
      <c r="H839" s="145"/>
    </row>
    <row r="840" spans="2:8" ht="13.2" x14ac:dyDescent="0.25">
      <c r="C840" s="121">
        <v>6490</v>
      </c>
      <c r="D840" s="121" t="s">
        <v>1201</v>
      </c>
      <c r="E840" s="122"/>
      <c r="F840" s="119" t="s">
        <v>49</v>
      </c>
      <c r="G840" s="119" t="s">
        <v>49</v>
      </c>
      <c r="H840" s="145"/>
    </row>
    <row r="841" spans="2:8" ht="13.2" x14ac:dyDescent="0.25">
      <c r="D841" s="121"/>
      <c r="E841" s="122"/>
    </row>
    <row r="842" spans="2:8" ht="13.2" x14ac:dyDescent="0.25">
      <c r="C842" s="135">
        <v>65</v>
      </c>
      <c r="D842" s="140" t="s">
        <v>323</v>
      </c>
      <c r="E842" s="141"/>
      <c r="F842" s="131"/>
      <c r="G842" s="132"/>
      <c r="H842" s="133"/>
    </row>
    <row r="843" spans="2:8" ht="13.2" x14ac:dyDescent="0.25">
      <c r="C843" s="204">
        <v>6500</v>
      </c>
      <c r="D843" s="204" t="s">
        <v>1202</v>
      </c>
      <c r="E843" s="205"/>
      <c r="F843" s="179" t="s">
        <v>49</v>
      </c>
      <c r="G843" s="179" t="s">
        <v>49</v>
      </c>
      <c r="H843" s="145"/>
    </row>
    <row r="844" spans="2:8" ht="13.2" x14ac:dyDescent="0.25">
      <c r="C844" s="142">
        <v>6510</v>
      </c>
      <c r="D844" s="142" t="s">
        <v>1203</v>
      </c>
      <c r="E844" s="147"/>
      <c r="F844" s="144" t="s">
        <v>49</v>
      </c>
      <c r="G844" s="144" t="s">
        <v>49</v>
      </c>
      <c r="H844" s="145"/>
    </row>
    <row r="845" spans="2:8" ht="13.2" x14ac:dyDescent="0.25">
      <c r="C845" s="142">
        <v>6520</v>
      </c>
      <c r="D845" s="142" t="s">
        <v>1204</v>
      </c>
      <c r="E845" s="147"/>
      <c r="F845" s="144" t="s">
        <v>49</v>
      </c>
      <c r="G845" s="144" t="s">
        <v>49</v>
      </c>
      <c r="H845" s="145"/>
    </row>
    <row r="846" spans="2:8" ht="13.2" x14ac:dyDescent="0.25">
      <c r="B846" s="134" t="s">
        <v>376</v>
      </c>
      <c r="C846" s="142">
        <v>6530</v>
      </c>
      <c r="D846" s="142" t="s">
        <v>1205</v>
      </c>
      <c r="E846" s="147"/>
      <c r="F846" s="144" t="s">
        <v>49</v>
      </c>
      <c r="G846" s="144" t="s">
        <v>49</v>
      </c>
      <c r="H846" s="145"/>
    </row>
    <row r="847" spans="2:8" ht="13.2" x14ac:dyDescent="0.25">
      <c r="B847" s="134" t="s">
        <v>376</v>
      </c>
      <c r="C847" s="142">
        <v>6540</v>
      </c>
      <c r="D847" s="142" t="s">
        <v>1206</v>
      </c>
      <c r="E847" s="147"/>
      <c r="F847" s="144" t="s">
        <v>49</v>
      </c>
      <c r="G847" s="144" t="s">
        <v>49</v>
      </c>
      <c r="H847" s="145"/>
    </row>
    <row r="848" spans="2:8" ht="13.2" x14ac:dyDescent="0.25">
      <c r="B848" s="134" t="s">
        <v>376</v>
      </c>
      <c r="C848" s="142">
        <v>6550</v>
      </c>
      <c r="D848" s="142" t="s">
        <v>1207</v>
      </c>
      <c r="E848" s="147"/>
      <c r="F848" s="144" t="s">
        <v>49</v>
      </c>
      <c r="G848" s="144" t="s">
        <v>49</v>
      </c>
      <c r="H848" s="145"/>
    </row>
    <row r="849" spans="2:8" ht="13.2" x14ac:dyDescent="0.25">
      <c r="B849" s="134" t="s">
        <v>376</v>
      </c>
      <c r="C849" s="142">
        <v>6560</v>
      </c>
      <c r="D849" s="142" t="s">
        <v>1208</v>
      </c>
      <c r="E849" s="147"/>
      <c r="F849" s="144" t="s">
        <v>49</v>
      </c>
      <c r="G849" s="144" t="s">
        <v>49</v>
      </c>
      <c r="H849" s="145"/>
    </row>
    <row r="850" spans="2:8" ht="13.2" x14ac:dyDescent="0.25">
      <c r="B850" s="134" t="s">
        <v>376</v>
      </c>
      <c r="C850" s="142">
        <v>6570</v>
      </c>
      <c r="D850" s="142" t="s">
        <v>1209</v>
      </c>
      <c r="E850" s="147"/>
      <c r="F850" s="144" t="s">
        <v>49</v>
      </c>
      <c r="G850" s="144" t="s">
        <v>49</v>
      </c>
      <c r="H850" s="145"/>
    </row>
    <row r="851" spans="2:8" ht="13.2" x14ac:dyDescent="0.25">
      <c r="C851" s="142">
        <v>6580</v>
      </c>
      <c r="D851" s="142" t="s">
        <v>1210</v>
      </c>
      <c r="E851" s="147"/>
      <c r="F851" s="144" t="s">
        <v>49</v>
      </c>
      <c r="G851" s="144" t="s">
        <v>49</v>
      </c>
      <c r="H851" s="145"/>
    </row>
    <row r="852" spans="2:8" ht="13.2" x14ac:dyDescent="0.25">
      <c r="B852" s="134" t="s">
        <v>376</v>
      </c>
      <c r="C852" s="121">
        <v>6590</v>
      </c>
      <c r="D852" s="121" t="s">
        <v>1211</v>
      </c>
      <c r="E852" s="122"/>
      <c r="F852" s="119" t="s">
        <v>49</v>
      </c>
      <c r="G852" s="119" t="s">
        <v>49</v>
      </c>
      <c r="H852" s="145"/>
    </row>
    <row r="853" spans="2:8" ht="13.2" x14ac:dyDescent="0.25">
      <c r="D853" s="121"/>
      <c r="E853" s="122"/>
      <c r="H853" s="145"/>
    </row>
    <row r="854" spans="2:8" ht="13.2" x14ac:dyDescent="0.25">
      <c r="C854" s="135">
        <v>66</v>
      </c>
      <c r="D854" s="140" t="s">
        <v>306</v>
      </c>
      <c r="E854" s="141"/>
      <c r="F854" s="131"/>
      <c r="G854" s="132"/>
      <c r="H854" s="145"/>
    </row>
    <row r="855" spans="2:8" ht="13.2" x14ac:dyDescent="0.25">
      <c r="C855" s="121" t="s">
        <v>49</v>
      </c>
      <c r="D855" s="121"/>
      <c r="E855" s="122"/>
      <c r="H855" s="145"/>
    </row>
    <row r="856" spans="2:8" ht="13.2" x14ac:dyDescent="0.25">
      <c r="D856" s="121"/>
      <c r="E856" s="122"/>
      <c r="H856" s="145"/>
    </row>
    <row r="857" spans="2:8" ht="13.2" x14ac:dyDescent="0.25">
      <c r="C857" s="206">
        <v>67</v>
      </c>
      <c r="D857" s="206" t="s">
        <v>306</v>
      </c>
      <c r="E857" s="147"/>
      <c r="F857" s="144"/>
      <c r="G857" s="144"/>
      <c r="H857" s="145"/>
    </row>
    <row r="858" spans="2:8" ht="13.2" x14ac:dyDescent="0.25">
      <c r="C858" s="121" t="s">
        <v>49</v>
      </c>
      <c r="D858" s="121"/>
      <c r="E858" s="122"/>
      <c r="H858" s="145"/>
    </row>
    <row r="859" spans="2:8" ht="13.2" x14ac:dyDescent="0.25">
      <c r="D859" s="121"/>
      <c r="E859" s="122"/>
      <c r="H859" s="145"/>
    </row>
    <row r="860" spans="2:8" ht="13.2" x14ac:dyDescent="0.25">
      <c r="C860" s="135">
        <v>68</v>
      </c>
      <c r="D860" s="140" t="s">
        <v>324</v>
      </c>
      <c r="E860" s="141"/>
      <c r="F860" s="131"/>
      <c r="G860" s="132"/>
      <c r="H860" s="145"/>
    </row>
    <row r="861" spans="2:8" ht="13.2" x14ac:dyDescent="0.25">
      <c r="B861" s="119" t="s">
        <v>929</v>
      </c>
      <c r="C861" s="204">
        <v>6800</v>
      </c>
      <c r="D861" s="204" t="s">
        <v>1212</v>
      </c>
      <c r="E861" s="205"/>
      <c r="F861" s="179" t="s">
        <v>49</v>
      </c>
      <c r="G861" s="179" t="s">
        <v>49</v>
      </c>
      <c r="H861" s="145"/>
    </row>
    <row r="862" spans="2:8" ht="13.2" x14ac:dyDescent="0.25">
      <c r="C862" s="142">
        <v>6810</v>
      </c>
      <c r="D862" s="142" t="s">
        <v>1213</v>
      </c>
      <c r="E862" s="147"/>
      <c r="F862" s="144" t="s">
        <v>49</v>
      </c>
      <c r="G862" s="144" t="s">
        <v>49</v>
      </c>
      <c r="H862" s="145"/>
    </row>
    <row r="863" spans="2:8" ht="13.2" x14ac:dyDescent="0.25">
      <c r="C863" s="142">
        <v>6820</v>
      </c>
      <c r="D863" s="142" t="s">
        <v>1214</v>
      </c>
      <c r="E863" s="147"/>
      <c r="F863" s="144" t="s">
        <v>49</v>
      </c>
      <c r="G863" s="144" t="s">
        <v>49</v>
      </c>
      <c r="H863" s="145"/>
    </row>
    <row r="864" spans="2:8" ht="13.2" x14ac:dyDescent="0.25">
      <c r="C864" s="142">
        <v>6830</v>
      </c>
      <c r="D864" s="142" t="s">
        <v>1215</v>
      </c>
      <c r="E864" s="147"/>
      <c r="F864" s="144" t="s">
        <v>49</v>
      </c>
      <c r="G864" s="144" t="s">
        <v>49</v>
      </c>
      <c r="H864" s="145"/>
    </row>
    <row r="865" spans="2:8" ht="13.2" x14ac:dyDescent="0.25">
      <c r="C865" s="142">
        <v>6840</v>
      </c>
      <c r="D865" s="142" t="s">
        <v>1216</v>
      </c>
      <c r="E865" s="147"/>
      <c r="F865" s="144" t="s">
        <v>49</v>
      </c>
      <c r="G865" s="144" t="s">
        <v>49</v>
      </c>
      <c r="H865" s="145"/>
    </row>
    <row r="866" spans="2:8" ht="13.2" x14ac:dyDescent="0.25">
      <c r="C866" s="142">
        <v>6850</v>
      </c>
      <c r="D866" s="142" t="s">
        <v>1217</v>
      </c>
      <c r="E866" s="147"/>
      <c r="F866" s="144" t="s">
        <v>49</v>
      </c>
      <c r="G866" s="144" t="s">
        <v>49</v>
      </c>
      <c r="H866" s="145"/>
    </row>
    <row r="867" spans="2:8" ht="13.2" x14ac:dyDescent="0.25">
      <c r="C867" s="142">
        <v>6860</v>
      </c>
      <c r="D867" s="142" t="s">
        <v>1218</v>
      </c>
      <c r="E867" s="147"/>
      <c r="F867" s="144" t="s">
        <v>49</v>
      </c>
      <c r="G867" s="144" t="s">
        <v>49</v>
      </c>
      <c r="H867" s="145"/>
    </row>
    <row r="868" spans="2:8" ht="13.2" x14ac:dyDescent="0.25">
      <c r="C868" s="142">
        <v>6870</v>
      </c>
      <c r="D868" s="142" t="s">
        <v>1219</v>
      </c>
      <c r="E868" s="147"/>
      <c r="F868" s="144" t="s">
        <v>49</v>
      </c>
      <c r="G868" s="144" t="s">
        <v>49</v>
      </c>
      <c r="H868" s="145"/>
    </row>
    <row r="869" spans="2:8" ht="13.2" x14ac:dyDescent="0.25">
      <c r="C869" s="142">
        <v>6880</v>
      </c>
      <c r="D869" s="142" t="s">
        <v>1220</v>
      </c>
      <c r="E869" s="147"/>
      <c r="F869" s="144" t="s">
        <v>49</v>
      </c>
      <c r="G869" s="144" t="s">
        <v>49</v>
      </c>
      <c r="H869" s="145"/>
    </row>
    <row r="870" spans="2:8" ht="13.2" x14ac:dyDescent="0.25">
      <c r="C870" s="121">
        <v>6890</v>
      </c>
      <c r="D870" s="121" t="s">
        <v>1221</v>
      </c>
      <c r="E870" s="122"/>
      <c r="F870" s="119" t="s">
        <v>49</v>
      </c>
      <c r="G870" s="119" t="s">
        <v>49</v>
      </c>
      <c r="H870" s="145"/>
    </row>
    <row r="871" spans="2:8" ht="13.2" x14ac:dyDescent="0.25">
      <c r="D871" s="121"/>
      <c r="E871" s="122"/>
    </row>
    <row r="872" spans="2:8" ht="13.2" x14ac:dyDescent="0.25">
      <c r="C872" s="135">
        <v>69</v>
      </c>
      <c r="D872" s="140" t="s">
        <v>325</v>
      </c>
      <c r="E872" s="141"/>
      <c r="F872" s="131"/>
      <c r="G872" s="132"/>
      <c r="H872" s="133"/>
    </row>
    <row r="873" spans="2:8" ht="13.2" x14ac:dyDescent="0.25">
      <c r="C873" s="204">
        <v>6900</v>
      </c>
      <c r="D873" s="204" t="s">
        <v>1222</v>
      </c>
      <c r="E873" s="205"/>
      <c r="F873" s="179" t="s">
        <v>49</v>
      </c>
      <c r="G873" s="179" t="s">
        <v>49</v>
      </c>
      <c r="H873" s="145"/>
    </row>
    <row r="874" spans="2:8" ht="13.2" x14ac:dyDescent="0.25">
      <c r="C874" s="142">
        <v>6910</v>
      </c>
      <c r="D874" s="142" t="s">
        <v>1223</v>
      </c>
      <c r="E874" s="147"/>
      <c r="F874" s="144" t="s">
        <v>49</v>
      </c>
      <c r="G874" s="144" t="s">
        <v>49</v>
      </c>
      <c r="H874" s="145"/>
    </row>
    <row r="875" spans="2:8" ht="13.2" x14ac:dyDescent="0.25">
      <c r="C875" s="142">
        <v>6920</v>
      </c>
      <c r="D875" s="142" t="s">
        <v>1224</v>
      </c>
      <c r="E875" s="147"/>
      <c r="F875" s="144" t="s">
        <v>49</v>
      </c>
      <c r="G875" s="144" t="s">
        <v>49</v>
      </c>
      <c r="H875" s="145"/>
    </row>
    <row r="876" spans="2:8" ht="13.2" x14ac:dyDescent="0.25">
      <c r="C876" s="142">
        <v>6930</v>
      </c>
      <c r="D876" s="142" t="s">
        <v>1225</v>
      </c>
      <c r="E876" s="147"/>
      <c r="F876" s="144" t="s">
        <v>49</v>
      </c>
      <c r="G876" s="144" t="s">
        <v>49</v>
      </c>
      <c r="H876" s="145"/>
    </row>
    <row r="877" spans="2:8" ht="13.2" x14ac:dyDescent="0.25">
      <c r="C877" s="142">
        <v>6940</v>
      </c>
      <c r="D877" s="142" t="s">
        <v>1226</v>
      </c>
      <c r="E877" s="147"/>
      <c r="F877" s="144" t="s">
        <v>49</v>
      </c>
      <c r="G877" s="144" t="s">
        <v>49</v>
      </c>
      <c r="H877" s="145"/>
    </row>
    <row r="878" spans="2:8" ht="13.2" x14ac:dyDescent="0.25">
      <c r="C878" s="142">
        <v>6950</v>
      </c>
      <c r="D878" s="142" t="s">
        <v>1227</v>
      </c>
      <c r="E878" s="147"/>
      <c r="F878" s="144" t="s">
        <v>49</v>
      </c>
      <c r="G878" s="144" t="s">
        <v>49</v>
      </c>
      <c r="H878" s="145"/>
    </row>
    <row r="879" spans="2:8" ht="13.2" x14ac:dyDescent="0.25">
      <c r="B879" s="134" t="s">
        <v>376</v>
      </c>
      <c r="C879" s="142">
        <v>6970</v>
      </c>
      <c r="D879" s="142" t="s">
        <v>1228</v>
      </c>
      <c r="E879" s="147"/>
      <c r="F879" s="144" t="s">
        <v>49</v>
      </c>
      <c r="G879" s="144" t="s">
        <v>49</v>
      </c>
      <c r="H879" s="145"/>
    </row>
    <row r="880" spans="2:8" ht="13.2" x14ac:dyDescent="0.25">
      <c r="B880" s="134" t="s">
        <v>376</v>
      </c>
      <c r="C880" s="142">
        <v>6980</v>
      </c>
      <c r="D880" s="142" t="s">
        <v>1229</v>
      </c>
      <c r="E880" s="147"/>
      <c r="F880" s="144">
        <v>6981</v>
      </c>
      <c r="G880" s="144" t="s">
        <v>1230</v>
      </c>
      <c r="H880" s="145"/>
    </row>
    <row r="881" spans="2:8" ht="13.2" x14ac:dyDescent="0.25">
      <c r="B881" s="134"/>
      <c r="C881" s="142"/>
      <c r="D881" s="142"/>
      <c r="E881" s="147"/>
      <c r="F881" s="144">
        <v>6982</v>
      </c>
      <c r="G881" s="144" t="s">
        <v>1231</v>
      </c>
      <c r="H881" s="145"/>
    </row>
    <row r="882" spans="2:8" ht="13.2" x14ac:dyDescent="0.25">
      <c r="C882" s="142">
        <v>6990</v>
      </c>
      <c r="D882" s="142" t="s">
        <v>1232</v>
      </c>
      <c r="E882" s="142" t="s">
        <v>376</v>
      </c>
      <c r="F882" s="144">
        <v>6991</v>
      </c>
      <c r="G882" s="185" t="s">
        <v>1233</v>
      </c>
      <c r="H882" s="145"/>
    </row>
    <row r="883" spans="2:8" ht="13.2" x14ac:dyDescent="0.25">
      <c r="C883" s="142" t="s">
        <v>49</v>
      </c>
      <c r="D883" s="142" t="s">
        <v>49</v>
      </c>
      <c r="E883" s="142" t="s">
        <v>376</v>
      </c>
      <c r="F883" s="144">
        <v>6992</v>
      </c>
      <c r="G883" s="185" t="s">
        <v>1234</v>
      </c>
      <c r="H883" s="145"/>
    </row>
    <row r="884" spans="2:8" ht="13.2" x14ac:dyDescent="0.25">
      <c r="C884" s="142" t="s">
        <v>49</v>
      </c>
      <c r="D884" s="142" t="s">
        <v>49</v>
      </c>
      <c r="E884" s="147"/>
      <c r="F884" s="144">
        <v>6993</v>
      </c>
      <c r="G884" s="144" t="s">
        <v>1235</v>
      </c>
      <c r="H884" s="145"/>
    </row>
    <row r="885" spans="2:8" ht="13.2" x14ac:dyDescent="0.25">
      <c r="C885" s="142" t="s">
        <v>49</v>
      </c>
      <c r="D885" s="142" t="s">
        <v>49</v>
      </c>
      <c r="E885" s="147"/>
      <c r="F885" s="144">
        <v>6996</v>
      </c>
      <c r="G885" s="144" t="s">
        <v>1236</v>
      </c>
      <c r="H885" s="145"/>
    </row>
    <row r="886" spans="2:8" ht="13.2" x14ac:dyDescent="0.25">
      <c r="C886" s="142" t="s">
        <v>49</v>
      </c>
      <c r="D886" s="142" t="s">
        <v>49</v>
      </c>
      <c r="E886" s="147"/>
      <c r="F886" s="144">
        <v>6997</v>
      </c>
      <c r="G886" s="144" t="s">
        <v>1237</v>
      </c>
      <c r="H886" s="145"/>
    </row>
    <row r="887" spans="2:8" ht="13.2" x14ac:dyDescent="0.25">
      <c r="C887" s="142" t="s">
        <v>49</v>
      </c>
      <c r="D887" s="142" t="s">
        <v>49</v>
      </c>
      <c r="E887" s="147"/>
      <c r="F887" s="144">
        <v>6998</v>
      </c>
      <c r="G887" s="144" t="s">
        <v>1238</v>
      </c>
      <c r="H887" s="145"/>
    </row>
    <row r="888" spans="2:8" ht="13.2" x14ac:dyDescent="0.25">
      <c r="C888" s="121" t="s">
        <v>49</v>
      </c>
      <c r="D888" s="121" t="s">
        <v>49</v>
      </c>
      <c r="E888" s="122"/>
      <c r="F888" s="119">
        <v>6999</v>
      </c>
      <c r="G888" s="119" t="s">
        <v>817</v>
      </c>
      <c r="H888" s="145"/>
    </row>
    <row r="889" spans="2:8" ht="13.2" x14ac:dyDescent="0.25">
      <c r="D889" s="121"/>
      <c r="E889" s="122"/>
      <c r="H889" s="145"/>
    </row>
    <row r="890" spans="2:8" ht="13.2" x14ac:dyDescent="0.25">
      <c r="C890" s="135">
        <v>7</v>
      </c>
      <c r="D890" s="140" t="s">
        <v>326</v>
      </c>
      <c r="E890" s="141"/>
      <c r="F890" s="131"/>
      <c r="G890" s="138"/>
      <c r="H890" s="139"/>
    </row>
    <row r="891" spans="2:8" ht="13.2" x14ac:dyDescent="0.25">
      <c r="D891" s="121"/>
      <c r="E891" s="122"/>
    </row>
    <row r="892" spans="2:8" ht="13.2" x14ac:dyDescent="0.25">
      <c r="C892" s="135">
        <v>70</v>
      </c>
      <c r="D892" s="140" t="s">
        <v>327</v>
      </c>
      <c r="E892" s="147"/>
      <c r="F892" s="144"/>
      <c r="G892" s="144"/>
      <c r="H892" s="133"/>
    </row>
    <row r="893" spans="2:8" ht="13.2" x14ac:dyDescent="0.25">
      <c r="C893" s="204">
        <v>7000</v>
      </c>
      <c r="D893" s="204" t="s">
        <v>1239</v>
      </c>
      <c r="E893" s="205"/>
      <c r="F893" s="179" t="s">
        <v>49</v>
      </c>
      <c r="G893" s="179" t="s">
        <v>49</v>
      </c>
      <c r="H893" s="145"/>
    </row>
    <row r="894" spans="2:8" ht="13.2" x14ac:dyDescent="0.25">
      <c r="B894" s="134" t="s">
        <v>376</v>
      </c>
      <c r="C894" s="142">
        <v>7010</v>
      </c>
      <c r="D894" s="142" t="s">
        <v>1240</v>
      </c>
      <c r="E894" s="147"/>
      <c r="F894" s="144">
        <v>7011</v>
      </c>
      <c r="G894" s="144" t="s">
        <v>1240</v>
      </c>
      <c r="H894" s="145"/>
    </row>
    <row r="895" spans="2:8" ht="13.2" x14ac:dyDescent="0.25">
      <c r="C895" s="142" t="s">
        <v>49</v>
      </c>
      <c r="D895" s="142" t="s">
        <v>49</v>
      </c>
      <c r="E895" s="147"/>
      <c r="F895" s="144">
        <v>7012</v>
      </c>
      <c r="G895" s="144" t="s">
        <v>1241</v>
      </c>
      <c r="H895" s="145"/>
    </row>
    <row r="896" spans="2:8" ht="13.2" x14ac:dyDescent="0.25">
      <c r="C896" s="142" t="s">
        <v>49</v>
      </c>
      <c r="D896" s="142" t="s">
        <v>49</v>
      </c>
      <c r="E896" s="147"/>
      <c r="F896" s="144">
        <v>7013</v>
      </c>
      <c r="G896" s="144" t="s">
        <v>1242</v>
      </c>
      <c r="H896" s="145" t="s">
        <v>374</v>
      </c>
    </row>
    <row r="897" spans="3:8" ht="13.2" x14ac:dyDescent="0.25">
      <c r="C897" s="142" t="s">
        <v>49</v>
      </c>
      <c r="D897" s="142" t="s">
        <v>49</v>
      </c>
      <c r="E897" s="147"/>
      <c r="F897" s="144">
        <v>7014</v>
      </c>
      <c r="G897" s="144" t="s">
        <v>1243</v>
      </c>
      <c r="H897" s="145" t="s">
        <v>374</v>
      </c>
    </row>
    <row r="898" spans="3:8" ht="13.2" x14ac:dyDescent="0.25">
      <c r="C898" s="142" t="s">
        <v>49</v>
      </c>
      <c r="D898" s="142" t="s">
        <v>49</v>
      </c>
      <c r="E898" s="147"/>
      <c r="F898" s="144">
        <v>7015</v>
      </c>
      <c r="G898" s="144" t="s">
        <v>1244</v>
      </c>
      <c r="H898" s="145" t="s">
        <v>374</v>
      </c>
    </row>
    <row r="899" spans="3:8" ht="13.2" x14ac:dyDescent="0.25">
      <c r="C899" s="142" t="s">
        <v>49</v>
      </c>
      <c r="D899" s="142" t="s">
        <v>49</v>
      </c>
      <c r="E899" s="147"/>
      <c r="F899" s="144">
        <v>7016</v>
      </c>
      <c r="G899" s="144" t="s">
        <v>1245</v>
      </c>
      <c r="H899" s="145" t="s">
        <v>374</v>
      </c>
    </row>
    <row r="900" spans="3:8" ht="13.2" x14ac:dyDescent="0.25">
      <c r="C900" s="142" t="s">
        <v>49</v>
      </c>
      <c r="D900" s="142" t="s">
        <v>49</v>
      </c>
      <c r="E900" s="147"/>
      <c r="F900" s="144">
        <v>7017</v>
      </c>
      <c r="G900" s="144" t="s">
        <v>1246</v>
      </c>
      <c r="H900" s="145"/>
    </row>
    <row r="901" spans="3:8" ht="13.2" x14ac:dyDescent="0.25">
      <c r="C901" s="142" t="s">
        <v>49</v>
      </c>
      <c r="D901" s="142" t="s">
        <v>49</v>
      </c>
      <c r="E901" s="147"/>
      <c r="F901" s="144">
        <v>7018</v>
      </c>
      <c r="G901" s="144" t="s">
        <v>1247</v>
      </c>
      <c r="H901" s="145"/>
    </row>
    <row r="902" spans="3:8" ht="13.2" x14ac:dyDescent="0.25">
      <c r="C902" s="142" t="s">
        <v>49</v>
      </c>
      <c r="D902" s="142" t="s">
        <v>49</v>
      </c>
      <c r="E902" s="147"/>
      <c r="F902" s="144">
        <v>7019</v>
      </c>
      <c r="G902" s="144" t="s">
        <v>1248</v>
      </c>
      <c r="H902" s="145"/>
    </row>
    <row r="903" spans="3:8" ht="13.2" x14ac:dyDescent="0.25">
      <c r="C903" s="233">
        <v>7030</v>
      </c>
      <c r="D903" s="207" t="s">
        <v>1249</v>
      </c>
      <c r="E903" s="208"/>
      <c r="F903" s="235">
        <v>7031</v>
      </c>
      <c r="G903" s="235" t="s">
        <v>1249</v>
      </c>
      <c r="H903" s="145"/>
    </row>
    <row r="904" spans="3:8" ht="13.2" x14ac:dyDescent="0.25">
      <c r="C904" s="234"/>
      <c r="D904" s="142"/>
      <c r="E904" s="147"/>
      <c r="F904" s="236"/>
      <c r="G904" s="236"/>
      <c r="H904" s="145"/>
    </row>
    <row r="905" spans="3:8" ht="13.2" x14ac:dyDescent="0.25">
      <c r="C905" s="157"/>
      <c r="D905" s="157"/>
      <c r="E905" s="158"/>
      <c r="F905" s="209">
        <v>7032</v>
      </c>
      <c r="G905" s="209" t="s">
        <v>1250</v>
      </c>
      <c r="H905" s="145"/>
    </row>
    <row r="906" spans="3:8" ht="13.2" x14ac:dyDescent="0.25">
      <c r="C906" s="157"/>
      <c r="D906" s="157"/>
      <c r="E906" s="158"/>
      <c r="F906" s="209">
        <v>7033</v>
      </c>
      <c r="G906" s="209" t="s">
        <v>1251</v>
      </c>
      <c r="H906" s="145"/>
    </row>
    <row r="907" spans="3:8" ht="13.2" x14ac:dyDescent="0.25">
      <c r="C907" s="157"/>
      <c r="D907" s="157"/>
      <c r="E907" s="158"/>
      <c r="F907" s="209">
        <v>7034</v>
      </c>
      <c r="G907" s="209" t="s">
        <v>1252</v>
      </c>
      <c r="H907" s="145"/>
    </row>
    <row r="908" spans="3:8" ht="13.2" x14ac:dyDescent="0.25">
      <c r="C908" s="157"/>
      <c r="D908" s="157"/>
      <c r="E908" s="158"/>
      <c r="F908" s="209">
        <v>7035</v>
      </c>
      <c r="G908" s="209" t="s">
        <v>1600</v>
      </c>
      <c r="H908" s="145"/>
    </row>
    <row r="909" spans="3:8" ht="13.2" x14ac:dyDescent="0.25">
      <c r="C909" s="157"/>
      <c r="D909" s="157"/>
      <c r="E909" s="158"/>
      <c r="F909" s="209">
        <v>7036</v>
      </c>
      <c r="G909" s="209" t="s">
        <v>1601</v>
      </c>
      <c r="H909" s="145"/>
    </row>
    <row r="910" spans="3:8" ht="13.2" x14ac:dyDescent="0.25">
      <c r="C910" s="157"/>
      <c r="D910" s="157"/>
      <c r="E910" s="158"/>
      <c r="F910" s="209">
        <v>7037</v>
      </c>
      <c r="G910" s="209" t="s">
        <v>1253</v>
      </c>
      <c r="H910" s="145"/>
    </row>
    <row r="911" spans="3:8" ht="13.2" x14ac:dyDescent="0.25">
      <c r="C911" s="157"/>
      <c r="D911" s="157"/>
      <c r="E911" s="158"/>
      <c r="F911" s="209">
        <v>7038</v>
      </c>
      <c r="G911" s="209" t="s">
        <v>1254</v>
      </c>
      <c r="H911" s="145"/>
    </row>
    <row r="912" spans="3:8" ht="13.2" x14ac:dyDescent="0.25">
      <c r="C912" s="157"/>
      <c r="D912" s="157"/>
      <c r="E912" s="158"/>
      <c r="F912" s="209">
        <v>7039</v>
      </c>
      <c r="G912" s="209" t="s">
        <v>1255</v>
      </c>
      <c r="H912" s="145"/>
    </row>
    <row r="913" spans="2:11" ht="13.2" x14ac:dyDescent="0.25">
      <c r="C913" s="142">
        <v>7080</v>
      </c>
      <c r="D913" s="142" t="s">
        <v>1256</v>
      </c>
      <c r="E913" s="147"/>
      <c r="F913" s="144">
        <v>7081</v>
      </c>
      <c r="G913" s="144" t="s">
        <v>1257</v>
      </c>
      <c r="H913" s="145"/>
    </row>
    <row r="914" spans="2:11" ht="13.2" x14ac:dyDescent="0.25">
      <c r="C914" s="142" t="s">
        <v>49</v>
      </c>
      <c r="D914" s="142" t="s">
        <v>49</v>
      </c>
      <c r="E914" s="147"/>
      <c r="F914" s="144">
        <v>7082</v>
      </c>
      <c r="G914" s="144" t="s">
        <v>1258</v>
      </c>
      <c r="H914" s="145"/>
    </row>
    <row r="915" spans="2:11" ht="13.2" x14ac:dyDescent="0.25">
      <c r="C915" s="142" t="s">
        <v>49</v>
      </c>
      <c r="D915" s="142" t="s">
        <v>49</v>
      </c>
      <c r="E915" s="147"/>
      <c r="F915" s="144">
        <v>7083</v>
      </c>
      <c r="G915" s="144" t="s">
        <v>1259</v>
      </c>
      <c r="H915" s="145"/>
    </row>
    <row r="916" spans="2:11" ht="13.2" x14ac:dyDescent="0.25">
      <c r="C916" s="142" t="s">
        <v>49</v>
      </c>
      <c r="D916" s="142" t="s">
        <v>49</v>
      </c>
      <c r="E916" s="147"/>
      <c r="F916" s="144">
        <v>7089</v>
      </c>
      <c r="G916" s="144" t="s">
        <v>1260</v>
      </c>
      <c r="H916" s="145"/>
    </row>
    <row r="917" spans="2:11" ht="13.2" x14ac:dyDescent="0.25">
      <c r="B917" s="134" t="s">
        <v>376</v>
      </c>
      <c r="C917" s="142">
        <v>7090</v>
      </c>
      <c r="D917" s="142" t="s">
        <v>1261</v>
      </c>
      <c r="E917" s="147"/>
      <c r="F917" s="144" t="s">
        <v>49</v>
      </c>
      <c r="G917" s="144" t="s">
        <v>49</v>
      </c>
      <c r="H917" s="145"/>
    </row>
    <row r="918" spans="2:11" ht="13.2" x14ac:dyDescent="0.25">
      <c r="D918" s="121"/>
      <c r="E918" s="122"/>
    </row>
    <row r="919" spans="2:11" ht="13.2" x14ac:dyDescent="0.25">
      <c r="C919" s="135">
        <v>71</v>
      </c>
      <c r="D919" s="140" t="s">
        <v>306</v>
      </c>
      <c r="E919" s="141"/>
      <c r="F919" s="131"/>
      <c r="G919" s="142"/>
      <c r="H919" s="142"/>
      <c r="I919" s="160"/>
      <c r="J919" s="134"/>
      <c r="K919" s="134"/>
    </row>
    <row r="920" spans="2:11" ht="13.2" x14ac:dyDescent="0.25">
      <c r="C920" s="121" t="s">
        <v>49</v>
      </c>
      <c r="D920" s="121"/>
      <c r="E920" s="122"/>
      <c r="I920" s="210"/>
      <c r="J920" s="210"/>
      <c r="K920" s="210"/>
    </row>
    <row r="921" spans="2:11" ht="13.2" x14ac:dyDescent="0.25">
      <c r="D921" s="121"/>
      <c r="E921" s="122"/>
    </row>
    <row r="922" spans="2:11" ht="13.2" x14ac:dyDescent="0.25">
      <c r="C922" s="135">
        <v>72</v>
      </c>
      <c r="D922" s="140" t="s">
        <v>328</v>
      </c>
      <c r="E922" s="141"/>
      <c r="F922" s="131"/>
      <c r="G922" s="132"/>
      <c r="H922" s="133"/>
    </row>
    <row r="923" spans="2:11" ht="13.2" x14ac:dyDescent="0.25">
      <c r="C923" s="204">
        <v>7200</v>
      </c>
      <c r="D923" s="204" t="s">
        <v>1262</v>
      </c>
      <c r="E923" s="205"/>
      <c r="F923" s="179" t="s">
        <v>49</v>
      </c>
      <c r="G923" s="179" t="s">
        <v>49</v>
      </c>
      <c r="H923" s="145"/>
    </row>
    <row r="924" spans="2:11" ht="13.2" x14ac:dyDescent="0.25">
      <c r="B924" s="134" t="s">
        <v>376</v>
      </c>
      <c r="C924" s="142">
        <v>7210</v>
      </c>
      <c r="D924" s="142" t="s">
        <v>1263</v>
      </c>
      <c r="E924" s="147"/>
      <c r="F924" s="144">
        <v>7211</v>
      </c>
      <c r="G924" s="144" t="s">
        <v>1263</v>
      </c>
      <c r="H924" s="145"/>
    </row>
    <row r="925" spans="2:11" ht="13.2" x14ac:dyDescent="0.25">
      <c r="C925" s="142" t="s">
        <v>49</v>
      </c>
      <c r="D925" s="142" t="s">
        <v>49</v>
      </c>
      <c r="E925" s="147"/>
      <c r="F925" s="144">
        <v>7212</v>
      </c>
      <c r="G925" s="144" t="s">
        <v>1264</v>
      </c>
      <c r="H925" s="145"/>
    </row>
    <row r="926" spans="2:11" ht="13.2" x14ac:dyDescent="0.25">
      <c r="C926" s="142" t="s">
        <v>49</v>
      </c>
      <c r="D926" s="142" t="s">
        <v>49</v>
      </c>
      <c r="E926" s="147"/>
      <c r="F926" s="144">
        <v>7213</v>
      </c>
      <c r="G926" s="144" t="s">
        <v>1265</v>
      </c>
      <c r="H926" s="145" t="s">
        <v>374</v>
      </c>
    </row>
    <row r="927" spans="2:11" ht="13.2" x14ac:dyDescent="0.25">
      <c r="C927" s="142" t="s">
        <v>49</v>
      </c>
      <c r="D927" s="142" t="s">
        <v>49</v>
      </c>
      <c r="E927" s="147"/>
      <c r="F927" s="144">
        <v>7214</v>
      </c>
      <c r="G927" s="144" t="s">
        <v>1266</v>
      </c>
      <c r="H927" s="145" t="s">
        <v>374</v>
      </c>
    </row>
    <row r="928" spans="2:11" ht="13.2" x14ac:dyDescent="0.25">
      <c r="C928" s="142" t="s">
        <v>49</v>
      </c>
      <c r="D928" s="142" t="s">
        <v>49</v>
      </c>
      <c r="E928" s="147"/>
      <c r="F928" s="144">
        <v>7215</v>
      </c>
      <c r="G928" s="144" t="s">
        <v>1267</v>
      </c>
      <c r="H928" s="145" t="s">
        <v>374</v>
      </c>
    </row>
    <row r="929" spans="2:8" ht="13.2" x14ac:dyDescent="0.25">
      <c r="C929" s="142" t="s">
        <v>49</v>
      </c>
      <c r="D929" s="142" t="s">
        <v>49</v>
      </c>
      <c r="E929" s="147"/>
      <c r="F929" s="144">
        <v>7216</v>
      </c>
      <c r="G929" s="144" t="s">
        <v>1268</v>
      </c>
      <c r="H929" s="145" t="s">
        <v>374</v>
      </c>
    </row>
    <row r="930" spans="2:8" ht="13.2" x14ac:dyDescent="0.25">
      <c r="C930" s="142" t="s">
        <v>49</v>
      </c>
      <c r="D930" s="142" t="s">
        <v>49</v>
      </c>
      <c r="E930" s="147"/>
      <c r="F930" s="144">
        <v>7217</v>
      </c>
      <c r="G930" s="144" t="s">
        <v>1269</v>
      </c>
      <c r="H930" s="145"/>
    </row>
    <row r="931" spans="2:8" ht="13.2" x14ac:dyDescent="0.25">
      <c r="C931" s="142" t="s">
        <v>49</v>
      </c>
      <c r="D931" s="142" t="s">
        <v>49</v>
      </c>
      <c r="E931" s="147"/>
      <c r="F931" s="144">
        <v>7218</v>
      </c>
      <c r="G931" s="144" t="s">
        <v>1270</v>
      </c>
      <c r="H931" s="145"/>
    </row>
    <row r="932" spans="2:8" ht="13.2" x14ac:dyDescent="0.25">
      <c r="C932" s="142" t="s">
        <v>49</v>
      </c>
      <c r="D932" s="142" t="s">
        <v>49</v>
      </c>
      <c r="E932" s="147"/>
      <c r="F932" s="144">
        <v>7219</v>
      </c>
      <c r="G932" s="144" t="s">
        <v>1271</v>
      </c>
      <c r="H932" s="145"/>
    </row>
    <row r="933" spans="2:8" ht="13.2" x14ac:dyDescent="0.25">
      <c r="B933" s="134" t="s">
        <v>1272</v>
      </c>
      <c r="C933" s="142">
        <v>7220</v>
      </c>
      <c r="D933" s="142" t="s">
        <v>1273</v>
      </c>
      <c r="E933" s="147"/>
      <c r="F933" s="144">
        <v>7221</v>
      </c>
      <c r="G933" s="144" t="s">
        <v>1273</v>
      </c>
      <c r="H933" s="145"/>
    </row>
    <row r="934" spans="2:8" ht="13.2" x14ac:dyDescent="0.25">
      <c r="C934" s="142" t="s">
        <v>49</v>
      </c>
      <c r="D934" s="142" t="s">
        <v>49</v>
      </c>
      <c r="E934" s="147"/>
      <c r="F934" s="144">
        <v>7222</v>
      </c>
      <c r="G934" s="144" t="s">
        <v>1274</v>
      </c>
      <c r="H934" s="145"/>
    </row>
    <row r="935" spans="2:8" ht="13.2" x14ac:dyDescent="0.25">
      <c r="C935" s="142" t="s">
        <v>49</v>
      </c>
      <c r="D935" s="142" t="s">
        <v>49</v>
      </c>
      <c r="E935" s="147"/>
      <c r="F935" s="144">
        <v>7223</v>
      </c>
      <c r="G935" s="144" t="s">
        <v>1275</v>
      </c>
      <c r="H935" s="145" t="s">
        <v>374</v>
      </c>
    </row>
    <row r="936" spans="2:8" ht="13.2" x14ac:dyDescent="0.25">
      <c r="C936" s="142" t="s">
        <v>49</v>
      </c>
      <c r="D936" s="142" t="s">
        <v>49</v>
      </c>
      <c r="E936" s="147"/>
      <c r="F936" s="144">
        <v>7224</v>
      </c>
      <c r="G936" s="144" t="s">
        <v>1276</v>
      </c>
      <c r="H936" s="145" t="s">
        <v>374</v>
      </c>
    </row>
    <row r="937" spans="2:8" ht="13.2" x14ac:dyDescent="0.25">
      <c r="C937" s="142" t="s">
        <v>49</v>
      </c>
      <c r="D937" s="142" t="s">
        <v>49</v>
      </c>
      <c r="E937" s="147"/>
      <c r="F937" s="144">
        <v>7225</v>
      </c>
      <c r="G937" s="144" t="s">
        <v>1277</v>
      </c>
      <c r="H937" s="145" t="s">
        <v>374</v>
      </c>
    </row>
    <row r="938" spans="2:8" ht="13.2" x14ac:dyDescent="0.25">
      <c r="C938" s="142" t="s">
        <v>49</v>
      </c>
      <c r="D938" s="142" t="s">
        <v>49</v>
      </c>
      <c r="E938" s="147"/>
      <c r="F938" s="144">
        <v>7227</v>
      </c>
      <c r="G938" s="144" t="s">
        <v>1278</v>
      </c>
      <c r="H938" s="145"/>
    </row>
    <row r="939" spans="2:8" ht="13.2" x14ac:dyDescent="0.25">
      <c r="C939" s="142" t="s">
        <v>49</v>
      </c>
      <c r="D939" s="142" t="s">
        <v>49</v>
      </c>
      <c r="E939" s="147"/>
      <c r="F939" s="144">
        <v>7228</v>
      </c>
      <c r="G939" s="144" t="s">
        <v>1279</v>
      </c>
      <c r="H939" s="145"/>
    </row>
    <row r="940" spans="2:8" ht="13.2" x14ac:dyDescent="0.25">
      <c r="C940" s="142" t="s">
        <v>49</v>
      </c>
      <c r="D940" s="142" t="s">
        <v>49</v>
      </c>
      <c r="E940" s="147"/>
      <c r="F940" s="144">
        <v>7229</v>
      </c>
      <c r="G940" s="144" t="s">
        <v>1280</v>
      </c>
      <c r="H940" s="145"/>
    </row>
    <row r="941" spans="2:8" ht="13.2" x14ac:dyDescent="0.25">
      <c r="C941" s="157">
        <v>7230</v>
      </c>
      <c r="D941" s="157" t="s">
        <v>1281</v>
      </c>
      <c r="E941" s="158"/>
      <c r="F941" s="209"/>
      <c r="G941" s="209"/>
      <c r="H941" s="145"/>
    </row>
    <row r="942" spans="2:8" ht="13.2" x14ac:dyDescent="0.25">
      <c r="C942" s="157"/>
      <c r="D942" s="157"/>
      <c r="E942" s="158"/>
      <c r="F942" s="209">
        <v>7231</v>
      </c>
      <c r="G942" s="209" t="s">
        <v>1281</v>
      </c>
      <c r="H942" s="145"/>
    </row>
    <row r="943" spans="2:8" ht="13.2" x14ac:dyDescent="0.25">
      <c r="C943" s="157"/>
      <c r="D943" s="157"/>
      <c r="E943" s="158"/>
      <c r="F943" s="209">
        <v>7232</v>
      </c>
      <c r="G943" s="209" t="s">
        <v>1282</v>
      </c>
      <c r="H943" s="145"/>
    </row>
    <row r="944" spans="2:8" ht="13.2" x14ac:dyDescent="0.25">
      <c r="C944" s="157"/>
      <c r="D944" s="157"/>
      <c r="E944" s="158"/>
      <c r="F944" s="209">
        <v>7233</v>
      </c>
      <c r="G944" s="209" t="s">
        <v>1283</v>
      </c>
      <c r="H944" s="145"/>
    </row>
    <row r="945" spans="2:11" ht="26.4" x14ac:dyDescent="0.25">
      <c r="C945" s="157"/>
      <c r="D945" s="157"/>
      <c r="E945" s="158"/>
      <c r="F945" s="209">
        <v>7234</v>
      </c>
      <c r="G945" s="209" t="s">
        <v>1284</v>
      </c>
      <c r="H945" s="145"/>
    </row>
    <row r="946" spans="2:11" ht="13.2" x14ac:dyDescent="0.25">
      <c r="C946" s="157"/>
      <c r="D946" s="157"/>
      <c r="E946" s="158"/>
      <c r="F946" s="209">
        <v>7235</v>
      </c>
      <c r="G946" s="209" t="s">
        <v>1602</v>
      </c>
      <c r="H946" s="145"/>
    </row>
    <row r="947" spans="2:11" ht="26.4" x14ac:dyDescent="0.25">
      <c r="C947" s="157"/>
      <c r="D947" s="157"/>
      <c r="E947" s="158"/>
      <c r="F947" s="209">
        <v>7236</v>
      </c>
      <c r="G947" s="209" t="s">
        <v>1603</v>
      </c>
      <c r="H947" s="145"/>
    </row>
    <row r="948" spans="2:11" ht="13.2" x14ac:dyDescent="0.25">
      <c r="C948" s="157"/>
      <c r="D948" s="157"/>
      <c r="E948" s="158"/>
      <c r="F948" s="209">
        <v>7237</v>
      </c>
      <c r="G948" s="209" t="s">
        <v>1285</v>
      </c>
      <c r="H948" s="145"/>
    </row>
    <row r="949" spans="2:11" ht="13.2" x14ac:dyDescent="0.25">
      <c r="C949" s="157"/>
      <c r="D949" s="157"/>
      <c r="E949" s="158"/>
      <c r="F949" s="209">
        <v>7238</v>
      </c>
      <c r="G949" s="209" t="s">
        <v>1286</v>
      </c>
      <c r="H949" s="145"/>
    </row>
    <row r="950" spans="2:11" ht="26.4" x14ac:dyDescent="0.25">
      <c r="C950" s="157"/>
      <c r="D950" s="157"/>
      <c r="E950" s="158"/>
      <c r="F950" s="209">
        <v>7239</v>
      </c>
      <c r="G950" s="142" t="s">
        <v>1287</v>
      </c>
      <c r="H950" s="142"/>
      <c r="I950" s="160"/>
      <c r="J950" s="134"/>
      <c r="K950" s="134"/>
    </row>
    <row r="951" spans="2:11" ht="13.2" x14ac:dyDescent="0.25">
      <c r="B951" s="119" t="s">
        <v>376</v>
      </c>
      <c r="C951" s="157">
        <v>7240</v>
      </c>
      <c r="D951" s="157" t="s">
        <v>1288</v>
      </c>
      <c r="E951" s="158"/>
      <c r="F951" s="209"/>
      <c r="G951" s="209"/>
      <c r="H951" s="145"/>
      <c r="I951" s="210"/>
      <c r="J951" s="210"/>
      <c r="K951" s="210"/>
    </row>
    <row r="952" spans="2:11" ht="13.2" x14ac:dyDescent="0.25">
      <c r="C952" s="142">
        <v>7280</v>
      </c>
      <c r="D952" s="142" t="s">
        <v>1289</v>
      </c>
      <c r="E952" s="147"/>
      <c r="F952" s="144">
        <v>7281</v>
      </c>
      <c r="G952" s="144" t="s">
        <v>1290</v>
      </c>
      <c r="H952" s="145"/>
    </row>
    <row r="953" spans="2:11" ht="13.2" x14ac:dyDescent="0.25">
      <c r="C953" s="142" t="s">
        <v>49</v>
      </c>
      <c r="D953" s="142" t="s">
        <v>49</v>
      </c>
      <c r="E953" s="147"/>
      <c r="F953" s="144">
        <v>7282</v>
      </c>
      <c r="G953" s="144" t="s">
        <v>1291</v>
      </c>
      <c r="H953" s="145"/>
    </row>
    <row r="954" spans="2:11" ht="13.2" x14ac:dyDescent="0.25">
      <c r="C954" s="142" t="s">
        <v>49</v>
      </c>
      <c r="D954" s="142" t="s">
        <v>49</v>
      </c>
      <c r="E954" s="147"/>
      <c r="F954" s="144">
        <v>7283</v>
      </c>
      <c r="G954" s="144" t="s">
        <v>1292</v>
      </c>
      <c r="H954" s="145"/>
    </row>
    <row r="955" spans="2:11" ht="13.2" x14ac:dyDescent="0.25">
      <c r="C955" s="142" t="s">
        <v>49</v>
      </c>
      <c r="D955" s="142" t="s">
        <v>49</v>
      </c>
      <c r="E955" s="147"/>
      <c r="F955" s="144">
        <v>7284</v>
      </c>
      <c r="G955" s="144" t="s">
        <v>1293</v>
      </c>
      <c r="H955" s="145"/>
    </row>
    <row r="956" spans="2:11" ht="13.2" x14ac:dyDescent="0.25">
      <c r="C956" s="142" t="s">
        <v>49</v>
      </c>
      <c r="D956" s="142" t="s">
        <v>49</v>
      </c>
      <c r="E956" s="147"/>
      <c r="F956" s="144">
        <v>7285</v>
      </c>
      <c r="G956" s="144" t="s">
        <v>1294</v>
      </c>
      <c r="H956" s="145"/>
    </row>
    <row r="957" spans="2:11" ht="13.2" x14ac:dyDescent="0.25">
      <c r="C957" s="142" t="s">
        <v>49</v>
      </c>
      <c r="D957" s="142" t="s">
        <v>49</v>
      </c>
      <c r="E957" s="147"/>
      <c r="F957" s="144">
        <v>7286</v>
      </c>
      <c r="G957" s="144" t="s">
        <v>1295</v>
      </c>
      <c r="H957" s="145"/>
    </row>
    <row r="958" spans="2:11" ht="13.2" x14ac:dyDescent="0.25">
      <c r="C958" s="142" t="s">
        <v>49</v>
      </c>
      <c r="D958" s="142" t="s">
        <v>49</v>
      </c>
      <c r="E958" s="147"/>
      <c r="F958" s="144">
        <v>7288</v>
      </c>
      <c r="G958" s="144" t="s">
        <v>1296</v>
      </c>
      <c r="H958" s="145"/>
    </row>
    <row r="959" spans="2:11" ht="13.2" x14ac:dyDescent="0.25">
      <c r="C959" s="142" t="s">
        <v>49</v>
      </c>
      <c r="D959" s="142" t="s">
        <v>49</v>
      </c>
      <c r="E959" s="147"/>
      <c r="F959" s="144">
        <v>7289</v>
      </c>
      <c r="G959" s="144" t="s">
        <v>1297</v>
      </c>
      <c r="H959" s="145"/>
    </row>
    <row r="960" spans="2:11" ht="13.2" x14ac:dyDescent="0.25">
      <c r="B960" s="119" t="s">
        <v>376</v>
      </c>
      <c r="C960" s="142">
        <v>7290</v>
      </c>
      <c r="D960" s="142" t="s">
        <v>1261</v>
      </c>
      <c r="E960" s="147"/>
      <c r="F960" s="144">
        <v>7291</v>
      </c>
      <c r="G960" s="144" t="s">
        <v>1298</v>
      </c>
      <c r="H960" s="145"/>
    </row>
    <row r="961" spans="2:8" ht="13.2" x14ac:dyDescent="0.25">
      <c r="C961" s="142" t="s">
        <v>49</v>
      </c>
      <c r="D961" s="142" t="s">
        <v>49</v>
      </c>
      <c r="E961" s="147"/>
      <c r="F961" s="144">
        <v>7292</v>
      </c>
      <c r="G961" s="144" t="s">
        <v>1299</v>
      </c>
      <c r="H961" s="145"/>
    </row>
    <row r="962" spans="2:8" ht="13.2" x14ac:dyDescent="0.25">
      <c r="D962" s="121"/>
      <c r="E962" s="122"/>
    </row>
    <row r="963" spans="2:8" ht="13.2" x14ac:dyDescent="0.25">
      <c r="C963" s="135">
        <v>73</v>
      </c>
      <c r="D963" s="140" t="s">
        <v>329</v>
      </c>
      <c r="E963" s="141"/>
      <c r="F963" s="131"/>
      <c r="G963" s="132"/>
      <c r="H963" s="133"/>
    </row>
    <row r="964" spans="2:8" ht="13.2" x14ac:dyDescent="0.25">
      <c r="C964" s="204">
        <v>7300</v>
      </c>
      <c r="D964" s="204" t="s">
        <v>1300</v>
      </c>
      <c r="E964" s="205"/>
      <c r="F964" s="179" t="s">
        <v>49</v>
      </c>
      <c r="G964" s="179" t="s">
        <v>49</v>
      </c>
      <c r="H964" s="145"/>
    </row>
    <row r="965" spans="2:8" ht="13.2" x14ac:dyDescent="0.25">
      <c r="B965" s="119" t="s">
        <v>376</v>
      </c>
      <c r="C965" s="142">
        <v>7310</v>
      </c>
      <c r="D965" s="142" t="s">
        <v>1301</v>
      </c>
      <c r="E965" s="147"/>
      <c r="F965" s="144">
        <v>7311</v>
      </c>
      <c r="G965" s="144" t="s">
        <v>1302</v>
      </c>
      <c r="H965" s="145"/>
    </row>
    <row r="966" spans="2:8" ht="13.2" x14ac:dyDescent="0.25">
      <c r="C966" s="142" t="s">
        <v>49</v>
      </c>
      <c r="D966" s="142" t="s">
        <v>49</v>
      </c>
      <c r="E966" s="147"/>
      <c r="F966" s="144">
        <v>7312</v>
      </c>
      <c r="G966" s="144" t="s">
        <v>1303</v>
      </c>
      <c r="H966" s="145"/>
    </row>
    <row r="967" spans="2:8" ht="13.2" x14ac:dyDescent="0.25">
      <c r="C967" s="142" t="s">
        <v>49</v>
      </c>
      <c r="D967" s="142" t="s">
        <v>49</v>
      </c>
      <c r="E967" s="147"/>
      <c r="F967" s="144">
        <v>7313</v>
      </c>
      <c r="G967" s="144" t="s">
        <v>1304</v>
      </c>
      <c r="H967" s="145"/>
    </row>
    <row r="968" spans="2:8" ht="13.2" x14ac:dyDescent="0.25">
      <c r="C968" s="142" t="s">
        <v>49</v>
      </c>
      <c r="D968" s="142" t="s">
        <v>49</v>
      </c>
      <c r="E968" s="147"/>
      <c r="F968" s="144">
        <v>7314</v>
      </c>
      <c r="G968" s="144" t="s">
        <v>1305</v>
      </c>
      <c r="H968" s="145"/>
    </row>
    <row r="969" spans="2:8" ht="13.2" x14ac:dyDescent="0.25">
      <c r="C969" s="142" t="s">
        <v>49</v>
      </c>
      <c r="D969" s="142" t="s">
        <v>49</v>
      </c>
      <c r="E969" s="147"/>
      <c r="F969" s="144">
        <v>7315</v>
      </c>
      <c r="G969" s="144" t="s">
        <v>1306</v>
      </c>
      <c r="H969" s="145"/>
    </row>
    <row r="970" spans="2:8" ht="13.2" x14ac:dyDescent="0.25">
      <c r="C970" s="142" t="s">
        <v>49</v>
      </c>
      <c r="D970" s="142" t="s">
        <v>49</v>
      </c>
      <c r="E970" s="147"/>
      <c r="F970" s="144">
        <v>7316</v>
      </c>
      <c r="G970" s="144" t="s">
        <v>1307</v>
      </c>
      <c r="H970" s="145"/>
    </row>
    <row r="971" spans="2:8" ht="13.2" x14ac:dyDescent="0.25">
      <c r="C971" s="142" t="s">
        <v>49</v>
      </c>
      <c r="D971" s="142" t="s">
        <v>49</v>
      </c>
      <c r="E971" s="147"/>
      <c r="F971" s="144">
        <v>7317</v>
      </c>
      <c r="G971" s="144" t="s">
        <v>1308</v>
      </c>
      <c r="H971" s="145"/>
    </row>
    <row r="972" spans="2:8" ht="13.2" x14ac:dyDescent="0.25">
      <c r="C972" s="142" t="s">
        <v>49</v>
      </c>
      <c r="D972" s="142" t="s">
        <v>49</v>
      </c>
      <c r="E972" s="147"/>
      <c r="F972" s="144">
        <v>7318</v>
      </c>
      <c r="G972" s="144" t="s">
        <v>1309</v>
      </c>
      <c r="H972" s="145"/>
    </row>
    <row r="973" spans="2:8" ht="13.2" x14ac:dyDescent="0.25">
      <c r="C973" s="142" t="s">
        <v>49</v>
      </c>
      <c r="D973" s="142" t="s">
        <v>49</v>
      </c>
      <c r="E973" s="147"/>
      <c r="F973" s="144">
        <v>7319</v>
      </c>
      <c r="G973" s="144" t="s">
        <v>1310</v>
      </c>
      <c r="H973" s="145"/>
    </row>
    <row r="974" spans="2:8" ht="13.2" x14ac:dyDescent="0.25">
      <c r="C974" s="142">
        <v>7320</v>
      </c>
      <c r="D974" s="142" t="s">
        <v>1311</v>
      </c>
      <c r="E974" s="147" t="s">
        <v>376</v>
      </c>
      <c r="F974" s="144">
        <v>7321</v>
      </c>
      <c r="G974" s="144" t="s">
        <v>1312</v>
      </c>
      <c r="H974" s="145"/>
    </row>
    <row r="975" spans="2:8" ht="13.2" x14ac:dyDescent="0.25">
      <c r="C975" s="142" t="s">
        <v>49</v>
      </c>
      <c r="D975" s="142" t="s">
        <v>49</v>
      </c>
      <c r="E975" s="147" t="s">
        <v>376</v>
      </c>
      <c r="F975" s="144">
        <v>7322</v>
      </c>
      <c r="G975" s="144" t="s">
        <v>1313</v>
      </c>
      <c r="H975" s="145"/>
    </row>
    <row r="976" spans="2:8" ht="13.2" x14ac:dyDescent="0.25">
      <c r="C976" s="142" t="s">
        <v>49</v>
      </c>
      <c r="D976" s="142" t="s">
        <v>49</v>
      </c>
      <c r="E976" s="147" t="s">
        <v>376</v>
      </c>
      <c r="F976" s="144">
        <v>7323</v>
      </c>
      <c r="G976" s="144" t="s">
        <v>1314</v>
      </c>
      <c r="H976" s="145"/>
    </row>
    <row r="977" spans="2:11" ht="13.2" x14ac:dyDescent="0.25">
      <c r="C977" s="142" t="s">
        <v>49</v>
      </c>
      <c r="D977" s="142" t="s">
        <v>49</v>
      </c>
      <c r="E977" s="147" t="s">
        <v>376</v>
      </c>
      <c r="F977" s="144">
        <v>7324</v>
      </c>
      <c r="G977" s="144" t="s">
        <v>1315</v>
      </c>
      <c r="H977" s="145"/>
    </row>
    <row r="978" spans="2:11" ht="13.2" x14ac:dyDescent="0.25">
      <c r="C978" s="142">
        <v>7330</v>
      </c>
      <c r="D978" s="142" t="s">
        <v>1316</v>
      </c>
      <c r="E978" s="147" t="s">
        <v>376</v>
      </c>
      <c r="F978" s="144">
        <v>7331</v>
      </c>
      <c r="G978" s="144" t="s">
        <v>1317</v>
      </c>
      <c r="H978" s="145"/>
    </row>
    <row r="979" spans="2:11" ht="13.2" x14ac:dyDescent="0.25">
      <c r="C979" s="142" t="s">
        <v>49</v>
      </c>
      <c r="D979" s="142" t="s">
        <v>49</v>
      </c>
      <c r="E979" s="147" t="s">
        <v>376</v>
      </c>
      <c r="F979" s="144">
        <v>7332</v>
      </c>
      <c r="G979" s="144" t="s">
        <v>1318</v>
      </c>
      <c r="H979" s="145"/>
    </row>
    <row r="980" spans="2:11" ht="13.2" x14ac:dyDescent="0.25">
      <c r="C980" s="157"/>
      <c r="D980" s="157"/>
      <c r="E980" s="158"/>
      <c r="F980" s="209">
        <v>7333</v>
      </c>
      <c r="G980" s="209" t="s">
        <v>1319</v>
      </c>
      <c r="H980" s="145"/>
    </row>
    <row r="981" spans="2:11" ht="13.2" x14ac:dyDescent="0.25">
      <c r="C981" s="142">
        <v>7350</v>
      </c>
      <c r="D981" s="142" t="s">
        <v>1320</v>
      </c>
      <c r="E981" s="147"/>
      <c r="F981" s="144" t="s">
        <v>49</v>
      </c>
      <c r="G981" s="144" t="s">
        <v>49</v>
      </c>
      <c r="H981" s="145"/>
    </row>
    <row r="982" spans="2:11" ht="13.2" x14ac:dyDescent="0.25">
      <c r="C982" s="142">
        <v>7370</v>
      </c>
      <c r="D982" s="142" t="s">
        <v>1321</v>
      </c>
      <c r="E982" s="147"/>
      <c r="F982" s="144" t="s">
        <v>49</v>
      </c>
      <c r="G982" s="142" t="s">
        <v>49</v>
      </c>
      <c r="H982" s="142"/>
      <c r="I982" s="160"/>
      <c r="J982" s="134"/>
      <c r="K982" s="134"/>
    </row>
    <row r="983" spans="2:11" ht="13.2" x14ac:dyDescent="0.25">
      <c r="B983" s="119" t="s">
        <v>376</v>
      </c>
      <c r="C983" s="142">
        <v>7380</v>
      </c>
      <c r="D983" s="142" t="s">
        <v>1322</v>
      </c>
      <c r="E983" s="147"/>
      <c r="F983" s="144">
        <v>7381</v>
      </c>
      <c r="G983" s="144" t="s">
        <v>1323</v>
      </c>
      <c r="H983" s="145"/>
      <c r="I983" s="210"/>
      <c r="J983" s="210"/>
      <c r="K983" s="210"/>
    </row>
    <row r="984" spans="2:11" ht="13.2" x14ac:dyDescent="0.25">
      <c r="C984" s="142" t="s">
        <v>49</v>
      </c>
      <c r="D984" s="142" t="s">
        <v>49</v>
      </c>
      <c r="E984" s="147"/>
      <c r="F984" s="144">
        <v>7382</v>
      </c>
      <c r="G984" s="144" t="s">
        <v>1324</v>
      </c>
      <c r="H984" s="145"/>
    </row>
    <row r="985" spans="2:11" ht="13.2" x14ac:dyDescent="0.25">
      <c r="C985" s="142" t="s">
        <v>49</v>
      </c>
      <c r="D985" s="142" t="s">
        <v>49</v>
      </c>
      <c r="E985" s="147"/>
      <c r="F985" s="144">
        <v>7383</v>
      </c>
      <c r="G985" s="144" t="s">
        <v>1325</v>
      </c>
      <c r="H985" s="145"/>
    </row>
    <row r="986" spans="2:11" ht="13.2" x14ac:dyDescent="0.25">
      <c r="C986" s="142" t="s">
        <v>49</v>
      </c>
      <c r="D986" s="142" t="s">
        <v>49</v>
      </c>
      <c r="E986" s="147"/>
      <c r="F986" s="144">
        <v>7384</v>
      </c>
      <c r="G986" s="144" t="s">
        <v>1326</v>
      </c>
      <c r="H986" s="145"/>
    </row>
    <row r="987" spans="2:11" ht="13.2" x14ac:dyDescent="0.25">
      <c r="C987" s="142" t="s">
        <v>49</v>
      </c>
      <c r="D987" s="142" t="s">
        <v>49</v>
      </c>
      <c r="E987" s="147" t="s">
        <v>376</v>
      </c>
      <c r="F987" s="144">
        <v>7385</v>
      </c>
      <c r="G987" s="144" t="s">
        <v>1327</v>
      </c>
      <c r="H987" s="145"/>
    </row>
    <row r="988" spans="2:11" ht="13.2" x14ac:dyDescent="0.25">
      <c r="C988" s="142" t="s">
        <v>49</v>
      </c>
      <c r="D988" s="142" t="s">
        <v>49</v>
      </c>
      <c r="E988" s="147"/>
      <c r="F988" s="144">
        <v>7386</v>
      </c>
      <c r="G988" s="144" t="s">
        <v>1328</v>
      </c>
      <c r="H988" s="145"/>
    </row>
    <row r="989" spans="2:11" ht="13.2" x14ac:dyDescent="0.25">
      <c r="C989" s="142" t="s">
        <v>49</v>
      </c>
      <c r="D989" s="142" t="s">
        <v>49</v>
      </c>
      <c r="E989" s="147"/>
      <c r="F989" s="144">
        <v>7387</v>
      </c>
      <c r="G989" s="144" t="s">
        <v>1329</v>
      </c>
      <c r="H989" s="145"/>
    </row>
    <row r="990" spans="2:11" ht="13.2" x14ac:dyDescent="0.25">
      <c r="C990" s="142" t="s">
        <v>49</v>
      </c>
      <c r="D990" s="142" t="s">
        <v>49</v>
      </c>
      <c r="E990" s="147"/>
      <c r="F990" s="144">
        <v>7388</v>
      </c>
      <c r="G990" s="144" t="s">
        <v>1330</v>
      </c>
      <c r="H990" s="145"/>
    </row>
    <row r="991" spans="2:11" ht="13.2" x14ac:dyDescent="0.25">
      <c r="C991" s="142" t="s">
        <v>49</v>
      </c>
      <c r="D991" s="142" t="s">
        <v>49</v>
      </c>
      <c r="E991" s="147"/>
      <c r="F991" s="144">
        <v>7389</v>
      </c>
      <c r="G991" s="144" t="s">
        <v>1331</v>
      </c>
      <c r="H991" s="145"/>
    </row>
    <row r="992" spans="2:11" ht="13.2" x14ac:dyDescent="0.25">
      <c r="B992" s="119" t="s">
        <v>376</v>
      </c>
      <c r="C992" s="142">
        <v>7390</v>
      </c>
      <c r="D992" s="142" t="s">
        <v>1332</v>
      </c>
      <c r="E992" s="147"/>
      <c r="F992" s="144" t="s">
        <v>49</v>
      </c>
      <c r="G992" s="144" t="s">
        <v>49</v>
      </c>
      <c r="H992" s="145"/>
    </row>
    <row r="993" spans="2:8" ht="13.2" x14ac:dyDescent="0.25">
      <c r="C993" s="157"/>
      <c r="D993" s="157"/>
      <c r="E993" s="158"/>
      <c r="F993" s="209">
        <v>7391</v>
      </c>
      <c r="G993" s="209" t="s">
        <v>1333</v>
      </c>
      <c r="H993" s="145"/>
    </row>
    <row r="994" spans="2:8" ht="13.2" x14ac:dyDescent="0.25">
      <c r="C994" s="211"/>
      <c r="D994" s="211"/>
      <c r="E994" s="212"/>
      <c r="F994" s="213">
        <v>7392</v>
      </c>
      <c r="G994" s="213" t="s">
        <v>1334</v>
      </c>
      <c r="H994" s="145"/>
    </row>
    <row r="995" spans="2:8" ht="13.2" x14ac:dyDescent="0.25">
      <c r="D995" s="121"/>
      <c r="E995" s="122"/>
    </row>
    <row r="996" spans="2:8" ht="13.2" x14ac:dyDescent="0.25">
      <c r="C996" s="135">
        <v>74</v>
      </c>
      <c r="D996" s="140" t="s">
        <v>330</v>
      </c>
      <c r="E996" s="141"/>
      <c r="F996" s="131"/>
      <c r="G996" s="132"/>
      <c r="H996" s="133"/>
    </row>
    <row r="997" spans="2:8" ht="13.2" x14ac:dyDescent="0.25">
      <c r="C997" s="204">
        <v>7400</v>
      </c>
      <c r="D997" s="204" t="s">
        <v>1335</v>
      </c>
      <c r="E997" s="205"/>
      <c r="F997" s="179" t="s">
        <v>49</v>
      </c>
      <c r="G997" s="179" t="s">
        <v>49</v>
      </c>
      <c r="H997" s="145"/>
    </row>
    <row r="998" spans="2:8" ht="13.2" x14ac:dyDescent="0.25">
      <c r="B998" s="119" t="s">
        <v>376</v>
      </c>
      <c r="C998" s="142">
        <v>7410</v>
      </c>
      <c r="D998" s="142" t="s">
        <v>1336</v>
      </c>
      <c r="E998" s="147"/>
      <c r="F998" s="144">
        <v>7411</v>
      </c>
      <c r="G998" s="144" t="s">
        <v>1337</v>
      </c>
      <c r="H998" s="145"/>
    </row>
    <row r="999" spans="2:8" ht="13.2" x14ac:dyDescent="0.25">
      <c r="C999" s="142" t="s">
        <v>49</v>
      </c>
      <c r="D999" s="142" t="s">
        <v>49</v>
      </c>
      <c r="E999" s="147"/>
      <c r="F999" s="144">
        <v>7412</v>
      </c>
      <c r="G999" s="144" t="s">
        <v>1338</v>
      </c>
      <c r="H999" s="145"/>
    </row>
    <row r="1000" spans="2:8" ht="13.2" x14ac:dyDescent="0.25">
      <c r="C1000" s="142" t="s">
        <v>49</v>
      </c>
      <c r="D1000" s="142" t="s">
        <v>49</v>
      </c>
      <c r="E1000" s="147"/>
      <c r="F1000" s="144">
        <v>7418</v>
      </c>
      <c r="G1000" s="144" t="s">
        <v>1339</v>
      </c>
      <c r="H1000" s="145"/>
    </row>
    <row r="1001" spans="2:8" ht="13.2" x14ac:dyDescent="0.25">
      <c r="C1001" s="142">
        <v>7420</v>
      </c>
      <c r="D1001" s="142" t="s">
        <v>1340</v>
      </c>
      <c r="E1001" s="147"/>
      <c r="F1001" s="144" t="s">
        <v>49</v>
      </c>
      <c r="G1001" s="144" t="s">
        <v>49</v>
      </c>
      <c r="H1001" s="145"/>
    </row>
    <row r="1002" spans="2:8" ht="13.2" x14ac:dyDescent="0.25">
      <c r="C1002" s="142">
        <v>7430</v>
      </c>
      <c r="D1002" s="142" t="s">
        <v>1341</v>
      </c>
      <c r="E1002" s="147"/>
      <c r="F1002" s="144" t="s">
        <v>49</v>
      </c>
      <c r="G1002" s="144" t="s">
        <v>49</v>
      </c>
      <c r="H1002" s="145"/>
    </row>
    <row r="1003" spans="2:8" ht="13.2" x14ac:dyDescent="0.25">
      <c r="C1003" s="142">
        <v>7440</v>
      </c>
      <c r="D1003" s="142" t="s">
        <v>1342</v>
      </c>
      <c r="E1003" s="147"/>
      <c r="F1003" s="144">
        <v>7441</v>
      </c>
      <c r="G1003" s="144" t="s">
        <v>1343</v>
      </c>
      <c r="H1003" s="145"/>
    </row>
    <row r="1004" spans="2:8" ht="13.2" x14ac:dyDescent="0.25">
      <c r="C1004" s="142" t="s">
        <v>49</v>
      </c>
      <c r="D1004" s="142" t="s">
        <v>49</v>
      </c>
      <c r="E1004" s="147"/>
      <c r="F1004" s="144">
        <v>7448</v>
      </c>
      <c r="G1004" s="144" t="s">
        <v>1344</v>
      </c>
      <c r="H1004" s="145"/>
    </row>
    <row r="1005" spans="2:8" ht="13.2" x14ac:dyDescent="0.25">
      <c r="C1005" s="142">
        <v>7460</v>
      </c>
      <c r="D1005" s="142" t="s">
        <v>1345</v>
      </c>
      <c r="E1005" s="147"/>
      <c r="F1005" s="144">
        <v>7461</v>
      </c>
      <c r="G1005" s="144" t="s">
        <v>1346</v>
      </c>
      <c r="H1005" s="145"/>
    </row>
    <row r="1006" spans="2:8" ht="13.2" x14ac:dyDescent="0.25">
      <c r="C1006" s="142" t="s">
        <v>49</v>
      </c>
      <c r="D1006" s="142" t="s">
        <v>49</v>
      </c>
      <c r="E1006" s="147"/>
      <c r="F1006" s="144">
        <v>7462</v>
      </c>
      <c r="G1006" s="144" t="s">
        <v>1347</v>
      </c>
      <c r="H1006" s="145"/>
    </row>
    <row r="1007" spans="2:8" ht="13.2" x14ac:dyDescent="0.25">
      <c r="C1007" s="142" t="s">
        <v>49</v>
      </c>
      <c r="D1007" s="142" t="s">
        <v>49</v>
      </c>
      <c r="E1007" s="147"/>
      <c r="F1007" s="144">
        <v>7463</v>
      </c>
      <c r="G1007" s="144" t="s">
        <v>1348</v>
      </c>
      <c r="H1007" s="145"/>
    </row>
    <row r="1008" spans="2:8" ht="13.2" x14ac:dyDescent="0.25">
      <c r="C1008" s="142">
        <v>7470</v>
      </c>
      <c r="D1008" s="142" t="s">
        <v>1349</v>
      </c>
      <c r="E1008" s="147"/>
      <c r="F1008" s="144" t="s">
        <v>49</v>
      </c>
      <c r="G1008" s="144" t="s">
        <v>49</v>
      </c>
      <c r="H1008" s="145"/>
    </row>
    <row r="1009" spans="1:11" ht="13.2" x14ac:dyDescent="0.25">
      <c r="B1009" s="119" t="s">
        <v>376</v>
      </c>
      <c r="C1009" s="142">
        <v>7490</v>
      </c>
      <c r="D1009" s="142" t="s">
        <v>1350</v>
      </c>
      <c r="E1009" s="147"/>
      <c r="F1009" s="144" t="s">
        <v>49</v>
      </c>
      <c r="G1009" s="144" t="s">
        <v>49</v>
      </c>
      <c r="H1009" s="145"/>
      <c r="I1009" s="210"/>
      <c r="J1009" s="210"/>
      <c r="K1009" s="210"/>
    </row>
    <row r="1010" spans="1:11" ht="13.2" x14ac:dyDescent="0.25">
      <c r="D1010" s="121"/>
      <c r="E1010" s="122"/>
      <c r="G1010" s="142"/>
      <c r="H1010" s="142"/>
      <c r="I1010" s="160"/>
      <c r="J1010" s="134"/>
      <c r="K1010" s="134"/>
    </row>
    <row r="1011" spans="1:11" ht="13.2" x14ac:dyDescent="0.25">
      <c r="C1011" s="135">
        <v>75</v>
      </c>
      <c r="D1011" s="140" t="s">
        <v>331</v>
      </c>
      <c r="E1011" s="141"/>
      <c r="F1011" s="131"/>
      <c r="G1011" s="132"/>
      <c r="H1011" s="214"/>
      <c r="I1011" s="210"/>
      <c r="J1011" s="210"/>
      <c r="K1011" s="210"/>
    </row>
    <row r="1012" spans="1:11" ht="13.2" x14ac:dyDescent="0.25">
      <c r="C1012" s="204">
        <v>7500</v>
      </c>
      <c r="D1012" s="204" t="s">
        <v>1351</v>
      </c>
      <c r="E1012" s="205"/>
      <c r="F1012" s="179" t="s">
        <v>49</v>
      </c>
      <c r="G1012" s="179" t="s">
        <v>49</v>
      </c>
      <c r="H1012" s="145"/>
    </row>
    <row r="1013" spans="1:11" ht="13.2" x14ac:dyDescent="0.25">
      <c r="A1013" s="118" t="s">
        <v>374</v>
      </c>
      <c r="C1013" s="142">
        <v>7510</v>
      </c>
      <c r="D1013" s="142" t="s">
        <v>1352</v>
      </c>
      <c r="E1013" s="147" t="s">
        <v>376</v>
      </c>
      <c r="F1013" s="144">
        <v>7511</v>
      </c>
      <c r="G1013" s="144" t="s">
        <v>1353</v>
      </c>
      <c r="H1013" s="118" t="s">
        <v>374</v>
      </c>
    </row>
    <row r="1014" spans="1:11" ht="13.2" x14ac:dyDescent="0.25">
      <c r="C1014" s="142" t="s">
        <v>49</v>
      </c>
      <c r="D1014" s="142" t="s">
        <v>49</v>
      </c>
      <c r="E1014" s="147" t="s">
        <v>376</v>
      </c>
      <c r="F1014" s="144">
        <v>7512</v>
      </c>
      <c r="G1014" s="144" t="s">
        <v>1354</v>
      </c>
      <c r="H1014" s="118" t="s">
        <v>374</v>
      </c>
    </row>
    <row r="1015" spans="1:11" ht="13.2" x14ac:dyDescent="0.25">
      <c r="C1015" s="142" t="s">
        <v>49</v>
      </c>
      <c r="D1015" s="142" t="s">
        <v>49</v>
      </c>
      <c r="E1015" s="147"/>
      <c r="F1015" s="144">
        <v>7515</v>
      </c>
      <c r="G1015" s="144" t="s">
        <v>1355</v>
      </c>
      <c r="H1015" s="118" t="s">
        <v>374</v>
      </c>
    </row>
    <row r="1016" spans="1:11" ht="13.2" x14ac:dyDescent="0.25">
      <c r="C1016" s="142" t="s">
        <v>49</v>
      </c>
      <c r="D1016" s="142" t="s">
        <v>49</v>
      </c>
      <c r="E1016" s="147"/>
      <c r="F1016" s="144">
        <v>7516</v>
      </c>
      <c r="G1016" s="144" t="s">
        <v>1356</v>
      </c>
      <c r="H1016" s="118" t="s">
        <v>374</v>
      </c>
    </row>
    <row r="1017" spans="1:11" ht="13.2" x14ac:dyDescent="0.25">
      <c r="C1017" s="142" t="s">
        <v>49</v>
      </c>
      <c r="D1017" s="142" t="s">
        <v>49</v>
      </c>
      <c r="E1017" s="147"/>
      <c r="F1017" s="144">
        <v>7518</v>
      </c>
      <c r="G1017" s="144" t="s">
        <v>1357</v>
      </c>
      <c r="H1017" s="118" t="s">
        <v>374</v>
      </c>
    </row>
    <row r="1018" spans="1:11" ht="13.2" x14ac:dyDescent="0.25">
      <c r="C1018" s="142" t="s">
        <v>49</v>
      </c>
      <c r="D1018" s="142" t="s">
        <v>49</v>
      </c>
      <c r="E1018" s="147" t="s">
        <v>376</v>
      </c>
      <c r="F1018" s="144">
        <v>7519</v>
      </c>
      <c r="G1018" s="144" t="s">
        <v>1358</v>
      </c>
      <c r="H1018" s="118" t="s">
        <v>374</v>
      </c>
    </row>
    <row r="1019" spans="1:11" ht="13.2" x14ac:dyDescent="0.25">
      <c r="A1019" s="118" t="s">
        <v>374</v>
      </c>
      <c r="B1019" s="119" t="s">
        <v>376</v>
      </c>
      <c r="C1019" s="142">
        <v>7520</v>
      </c>
      <c r="D1019" s="142" t="s">
        <v>1359</v>
      </c>
      <c r="E1019" s="147"/>
      <c r="F1019" s="144">
        <v>7521</v>
      </c>
      <c r="G1019" s="144" t="s">
        <v>1360</v>
      </c>
      <c r="H1019" s="118" t="s">
        <v>374</v>
      </c>
    </row>
    <row r="1020" spans="1:11" ht="13.2" x14ac:dyDescent="0.25">
      <c r="C1020" s="142" t="s">
        <v>49</v>
      </c>
      <c r="D1020" s="142" t="s">
        <v>49</v>
      </c>
      <c r="E1020" s="147"/>
      <c r="F1020" s="144">
        <v>7522</v>
      </c>
      <c r="G1020" s="144" t="s">
        <v>1361</v>
      </c>
      <c r="H1020" s="118" t="s">
        <v>374</v>
      </c>
    </row>
    <row r="1021" spans="1:11" ht="13.2" x14ac:dyDescent="0.25">
      <c r="C1021" s="142" t="s">
        <v>49</v>
      </c>
      <c r="D1021" s="142" t="s">
        <v>49</v>
      </c>
      <c r="E1021" s="147"/>
      <c r="F1021" s="144">
        <v>7525</v>
      </c>
      <c r="G1021" s="144" t="s">
        <v>1362</v>
      </c>
      <c r="H1021" s="118" t="s">
        <v>374</v>
      </c>
    </row>
    <row r="1022" spans="1:11" ht="13.2" x14ac:dyDescent="0.25">
      <c r="C1022" s="142" t="s">
        <v>49</v>
      </c>
      <c r="D1022" s="142" t="s">
        <v>49</v>
      </c>
      <c r="E1022" s="147"/>
      <c r="F1022" s="144">
        <v>7526</v>
      </c>
      <c r="G1022" s="144" t="s">
        <v>1363</v>
      </c>
      <c r="H1022" s="118" t="s">
        <v>374</v>
      </c>
    </row>
    <row r="1023" spans="1:11" ht="13.2" x14ac:dyDescent="0.25">
      <c r="C1023" s="142" t="s">
        <v>49</v>
      </c>
      <c r="D1023" s="142" t="s">
        <v>49</v>
      </c>
      <c r="E1023" s="147"/>
      <c r="F1023" s="144">
        <v>7528</v>
      </c>
      <c r="G1023" s="144" t="s">
        <v>1364</v>
      </c>
      <c r="H1023" s="118" t="s">
        <v>374</v>
      </c>
    </row>
    <row r="1024" spans="1:11" ht="13.2" x14ac:dyDescent="0.25">
      <c r="C1024" s="142" t="s">
        <v>49</v>
      </c>
      <c r="D1024" s="142" t="s">
        <v>49</v>
      </c>
      <c r="E1024" s="147"/>
      <c r="F1024" s="144">
        <v>7529</v>
      </c>
      <c r="G1024" s="144" t="s">
        <v>1365</v>
      </c>
      <c r="H1024" s="118" t="s">
        <v>374</v>
      </c>
    </row>
    <row r="1025" spans="1:11" ht="13.2" x14ac:dyDescent="0.25">
      <c r="B1025" s="119" t="s">
        <v>376</v>
      </c>
      <c r="C1025" s="142">
        <v>7530</v>
      </c>
      <c r="D1025" s="142" t="s">
        <v>1366</v>
      </c>
      <c r="E1025" s="147"/>
      <c r="F1025" s="144">
        <v>7531</v>
      </c>
      <c r="G1025" s="144" t="s">
        <v>1367</v>
      </c>
      <c r="H1025" s="145"/>
    </row>
    <row r="1026" spans="1:11" ht="13.2" x14ac:dyDescent="0.25">
      <c r="C1026" s="142"/>
      <c r="D1026" s="142"/>
      <c r="E1026" s="147"/>
      <c r="F1026" s="144">
        <v>7532</v>
      </c>
      <c r="G1026" s="144" t="s">
        <v>1368</v>
      </c>
      <c r="H1026" s="145"/>
    </row>
    <row r="1027" spans="1:11" ht="13.2" x14ac:dyDescent="0.25">
      <c r="C1027" s="142" t="s">
        <v>49</v>
      </c>
      <c r="D1027" s="142" t="s">
        <v>49</v>
      </c>
      <c r="E1027" s="147"/>
      <c r="F1027" s="144">
        <v>7533</v>
      </c>
      <c r="G1027" s="144" t="s">
        <v>1369</v>
      </c>
      <c r="H1027" s="145"/>
    </row>
    <row r="1028" spans="1:11" ht="13.2" x14ac:dyDescent="0.25">
      <c r="C1028" s="142"/>
      <c r="D1028" s="142"/>
      <c r="E1028" s="144"/>
      <c r="F1028" s="144">
        <v>7534</v>
      </c>
      <c r="G1028" s="144" t="s">
        <v>1370</v>
      </c>
      <c r="H1028" s="118" t="s">
        <v>374</v>
      </c>
    </row>
    <row r="1029" spans="1:11" ht="13.2" x14ac:dyDescent="0.25">
      <c r="C1029" s="142">
        <v>7550</v>
      </c>
      <c r="D1029" s="142" t="s">
        <v>1371</v>
      </c>
      <c r="E1029" s="147"/>
      <c r="F1029" s="144" t="s">
        <v>49</v>
      </c>
      <c r="G1029" s="144" t="s">
        <v>49</v>
      </c>
      <c r="H1029" s="145"/>
    </row>
    <row r="1030" spans="1:11" ht="13.2" x14ac:dyDescent="0.25">
      <c r="A1030" s="118" t="s">
        <v>374</v>
      </c>
      <c r="B1030" s="119" t="s">
        <v>376</v>
      </c>
      <c r="C1030" s="157">
        <v>7560</v>
      </c>
      <c r="D1030" s="157" t="s">
        <v>1372</v>
      </c>
      <c r="E1030" s="158"/>
      <c r="F1030" s="209"/>
      <c r="G1030" s="209"/>
      <c r="H1030" s="145"/>
    </row>
    <row r="1031" spans="1:11" ht="13.2" x14ac:dyDescent="0.25">
      <c r="B1031" s="119" t="s">
        <v>376</v>
      </c>
      <c r="C1031" s="142">
        <v>7570</v>
      </c>
      <c r="D1031" s="142" t="s">
        <v>1373</v>
      </c>
      <c r="E1031" s="147"/>
      <c r="F1031" s="144">
        <v>7571</v>
      </c>
      <c r="G1031" s="144" t="s">
        <v>1374</v>
      </c>
      <c r="H1031" s="125"/>
    </row>
    <row r="1032" spans="1:11" ht="13.2" x14ac:dyDescent="0.25">
      <c r="C1032" s="142"/>
      <c r="D1032" s="142"/>
      <c r="E1032" s="147"/>
      <c r="F1032" s="144">
        <v>7572</v>
      </c>
      <c r="G1032" s="144" t="s">
        <v>1375</v>
      </c>
      <c r="H1032" s="145"/>
    </row>
    <row r="1033" spans="1:11" ht="13.2" x14ac:dyDescent="0.25">
      <c r="B1033" s="119" t="s">
        <v>376</v>
      </c>
      <c r="C1033" s="142">
        <v>7580</v>
      </c>
      <c r="D1033" s="142" t="s">
        <v>834</v>
      </c>
      <c r="E1033" s="147"/>
      <c r="F1033" s="144">
        <v>7581</v>
      </c>
      <c r="G1033" s="144" t="s">
        <v>1376</v>
      </c>
      <c r="H1033" s="145"/>
    </row>
    <row r="1034" spans="1:11" ht="13.2" x14ac:dyDescent="0.25">
      <c r="C1034" s="142" t="s">
        <v>49</v>
      </c>
      <c r="D1034" s="142" t="s">
        <v>49</v>
      </c>
      <c r="E1034" s="147"/>
      <c r="F1034" s="144">
        <v>7582</v>
      </c>
      <c r="G1034" s="144" t="s">
        <v>1377</v>
      </c>
      <c r="H1034" s="145"/>
    </row>
    <row r="1035" spans="1:11" ht="13.2" x14ac:dyDescent="0.25">
      <c r="C1035" s="142" t="s">
        <v>49</v>
      </c>
      <c r="D1035" s="142" t="s">
        <v>49</v>
      </c>
      <c r="E1035" s="147"/>
      <c r="F1035" s="144">
        <v>7583</v>
      </c>
      <c r="G1035" s="144" t="s">
        <v>1378</v>
      </c>
      <c r="H1035" s="145"/>
    </row>
    <row r="1036" spans="1:11" ht="13.2" x14ac:dyDescent="0.25">
      <c r="C1036" s="142" t="s">
        <v>49</v>
      </c>
      <c r="D1036" s="142" t="s">
        <v>49</v>
      </c>
      <c r="E1036" s="147"/>
      <c r="F1036" s="144">
        <v>7589</v>
      </c>
      <c r="G1036" s="144" t="s">
        <v>1379</v>
      </c>
      <c r="H1036" s="145"/>
    </row>
    <row r="1037" spans="1:11" ht="13.2" x14ac:dyDescent="0.25">
      <c r="B1037" s="119" t="s">
        <v>376</v>
      </c>
      <c r="C1037" s="142">
        <v>7590</v>
      </c>
      <c r="D1037" s="142" t="s">
        <v>1380</v>
      </c>
      <c r="E1037" s="147"/>
      <c r="F1037" s="144" t="s">
        <v>49</v>
      </c>
      <c r="G1037" s="144" t="s">
        <v>49</v>
      </c>
      <c r="H1037" s="145"/>
      <c r="I1037" s="210"/>
      <c r="J1037" s="210"/>
      <c r="K1037" s="210"/>
    </row>
    <row r="1038" spans="1:11" ht="13.2" x14ac:dyDescent="0.25">
      <c r="D1038" s="121"/>
      <c r="E1038" s="122"/>
      <c r="G1038" s="142"/>
      <c r="H1038" s="142"/>
      <c r="I1038" s="160"/>
      <c r="J1038" s="134"/>
      <c r="K1038" s="134"/>
    </row>
    <row r="1039" spans="1:11" ht="13.2" x14ac:dyDescent="0.25">
      <c r="C1039" s="135">
        <v>76</v>
      </c>
      <c r="D1039" s="140" t="s">
        <v>332</v>
      </c>
      <c r="E1039" s="141"/>
      <c r="F1039" s="131"/>
      <c r="G1039" s="132"/>
      <c r="H1039" s="214"/>
      <c r="I1039" s="210"/>
      <c r="J1039" s="210"/>
      <c r="K1039" s="210"/>
    </row>
    <row r="1040" spans="1:11" ht="13.2" x14ac:dyDescent="0.25">
      <c r="B1040" s="119" t="s">
        <v>376</v>
      </c>
      <c r="C1040" s="204">
        <v>7600</v>
      </c>
      <c r="D1040" s="204" t="s">
        <v>1381</v>
      </c>
      <c r="E1040" s="205"/>
      <c r="F1040" s="179" t="s">
        <v>49</v>
      </c>
      <c r="G1040" s="142" t="s">
        <v>49</v>
      </c>
      <c r="H1040" s="142"/>
      <c r="I1040" s="160"/>
      <c r="J1040" s="134"/>
      <c r="K1040" s="134"/>
    </row>
    <row r="1041" spans="2:8" ht="13.2" x14ac:dyDescent="0.25">
      <c r="B1041" s="119" t="s">
        <v>376</v>
      </c>
      <c r="C1041" s="142">
        <v>7610</v>
      </c>
      <c r="D1041" s="142" t="s">
        <v>1382</v>
      </c>
      <c r="E1041" s="147"/>
      <c r="F1041" s="144" t="s">
        <v>49</v>
      </c>
      <c r="G1041" s="144" t="s">
        <v>49</v>
      </c>
      <c r="H1041" s="145"/>
    </row>
    <row r="1042" spans="2:8" ht="13.2" x14ac:dyDescent="0.25">
      <c r="C1042" s="142">
        <v>7620</v>
      </c>
      <c r="D1042" s="142" t="s">
        <v>1383</v>
      </c>
      <c r="E1042" s="147" t="s">
        <v>376</v>
      </c>
      <c r="F1042" s="144">
        <v>7621</v>
      </c>
      <c r="G1042" s="144" t="s">
        <v>1384</v>
      </c>
      <c r="H1042" s="145"/>
    </row>
    <row r="1043" spans="2:8" ht="13.2" x14ac:dyDescent="0.25">
      <c r="C1043" s="142" t="s">
        <v>49</v>
      </c>
      <c r="D1043" s="142" t="s">
        <v>49</v>
      </c>
      <c r="E1043" s="147" t="s">
        <v>376</v>
      </c>
      <c r="F1043" s="144">
        <v>7622</v>
      </c>
      <c r="G1043" s="144" t="s">
        <v>1385</v>
      </c>
      <c r="H1043" s="145"/>
    </row>
    <row r="1044" spans="2:8" ht="13.2" x14ac:dyDescent="0.25">
      <c r="C1044" s="157"/>
      <c r="D1044" s="157"/>
      <c r="E1044" s="158"/>
      <c r="F1044" s="209">
        <v>7623</v>
      </c>
      <c r="G1044" s="209" t="s">
        <v>1386</v>
      </c>
      <c r="H1044" s="145"/>
    </row>
    <row r="1045" spans="2:8" ht="13.2" x14ac:dyDescent="0.25">
      <c r="C1045" s="142">
        <v>7630</v>
      </c>
      <c r="D1045" s="142" t="s">
        <v>1387</v>
      </c>
      <c r="E1045" s="147" t="s">
        <v>376</v>
      </c>
      <c r="F1045" s="144">
        <v>7631</v>
      </c>
      <c r="G1045" s="144" t="s">
        <v>1388</v>
      </c>
      <c r="H1045" s="145"/>
    </row>
    <row r="1046" spans="2:8" ht="13.2" x14ac:dyDescent="0.25">
      <c r="C1046" s="142" t="s">
        <v>49</v>
      </c>
      <c r="D1046" s="142" t="s">
        <v>49</v>
      </c>
      <c r="E1046" s="147" t="s">
        <v>376</v>
      </c>
      <c r="F1046" s="144">
        <v>7632</v>
      </c>
      <c r="G1046" s="144" t="s">
        <v>1389</v>
      </c>
      <c r="H1046" s="145"/>
    </row>
    <row r="1047" spans="2:8" ht="13.2" x14ac:dyDescent="0.25">
      <c r="C1047" s="142">
        <v>7650</v>
      </c>
      <c r="D1047" s="142" t="s">
        <v>1390</v>
      </c>
      <c r="E1047" s="147"/>
      <c r="F1047" s="144" t="s">
        <v>49</v>
      </c>
      <c r="G1047" s="144" t="s">
        <v>49</v>
      </c>
      <c r="H1047" s="145"/>
    </row>
    <row r="1048" spans="2:8" ht="13.2" x14ac:dyDescent="0.25">
      <c r="C1048" s="142">
        <v>7670</v>
      </c>
      <c r="D1048" s="142" t="s">
        <v>1391</v>
      </c>
      <c r="E1048" s="147"/>
      <c r="F1048" s="144">
        <v>7671</v>
      </c>
      <c r="G1048" s="144" t="s">
        <v>1392</v>
      </c>
      <c r="H1048" s="145"/>
    </row>
    <row r="1049" spans="2:8" ht="13.2" x14ac:dyDescent="0.25">
      <c r="C1049" s="142" t="s">
        <v>49</v>
      </c>
      <c r="D1049" s="142" t="s">
        <v>49</v>
      </c>
      <c r="E1049" s="147"/>
      <c r="F1049" s="144">
        <v>7678</v>
      </c>
      <c r="G1049" s="144" t="s">
        <v>1393</v>
      </c>
      <c r="H1049" s="145"/>
    </row>
    <row r="1050" spans="2:8" ht="13.2" x14ac:dyDescent="0.25">
      <c r="C1050" s="142">
        <v>7690</v>
      </c>
      <c r="D1050" s="142" t="s">
        <v>1394</v>
      </c>
      <c r="E1050" s="147"/>
      <c r="F1050" s="144">
        <v>7691</v>
      </c>
      <c r="G1050" s="144" t="s">
        <v>1395</v>
      </c>
      <c r="H1050" s="145"/>
    </row>
    <row r="1051" spans="2:8" ht="13.2" x14ac:dyDescent="0.25">
      <c r="C1051" s="142" t="s">
        <v>49</v>
      </c>
      <c r="D1051" s="142" t="s">
        <v>49</v>
      </c>
      <c r="E1051" s="147"/>
      <c r="F1051" s="144">
        <v>7692</v>
      </c>
      <c r="G1051" s="144" t="s">
        <v>1396</v>
      </c>
      <c r="H1051" s="145"/>
    </row>
    <row r="1052" spans="2:8" ht="13.2" x14ac:dyDescent="0.25">
      <c r="C1052" s="142" t="s">
        <v>49</v>
      </c>
      <c r="D1052" s="142" t="s">
        <v>49</v>
      </c>
      <c r="E1052" s="147"/>
      <c r="F1052" s="144">
        <v>7693</v>
      </c>
      <c r="G1052" s="144" t="s">
        <v>1397</v>
      </c>
      <c r="H1052" s="145"/>
    </row>
    <row r="1053" spans="2:8" ht="13.2" x14ac:dyDescent="0.25">
      <c r="C1053" s="142" t="s">
        <v>49</v>
      </c>
      <c r="D1053" s="142" t="s">
        <v>49</v>
      </c>
      <c r="E1053" s="147"/>
      <c r="F1053" s="144">
        <v>7699</v>
      </c>
      <c r="G1053" s="144" t="s">
        <v>1394</v>
      </c>
      <c r="H1053" s="145"/>
    </row>
    <row r="1054" spans="2:8" ht="13.2" x14ac:dyDescent="0.25">
      <c r="D1054" s="121"/>
      <c r="E1054" s="122"/>
    </row>
    <row r="1055" spans="2:8" ht="13.2" x14ac:dyDescent="0.25">
      <c r="C1055" s="135">
        <v>77</v>
      </c>
      <c r="D1055" s="140" t="s">
        <v>333</v>
      </c>
      <c r="E1055" s="141"/>
      <c r="F1055" s="131"/>
      <c r="G1055" s="132"/>
      <c r="H1055" s="133"/>
    </row>
    <row r="1056" spans="2:8" ht="13.2" x14ac:dyDescent="0.25">
      <c r="C1056" s="204">
        <v>7710</v>
      </c>
      <c r="D1056" s="204" t="s">
        <v>1398</v>
      </c>
      <c r="E1056" s="205"/>
      <c r="F1056" s="179" t="s">
        <v>49</v>
      </c>
      <c r="G1056" s="179" t="s">
        <v>49</v>
      </c>
      <c r="H1056" s="145"/>
    </row>
    <row r="1057" spans="2:11" ht="13.2" x14ac:dyDescent="0.25">
      <c r="B1057" s="119" t="s">
        <v>376</v>
      </c>
      <c r="C1057" s="142">
        <v>7720</v>
      </c>
      <c r="D1057" s="142" t="s">
        <v>1399</v>
      </c>
      <c r="E1057" s="147"/>
      <c r="F1057" s="144" t="s">
        <v>49</v>
      </c>
      <c r="G1057" s="144" t="s">
        <v>49</v>
      </c>
      <c r="H1057" s="145"/>
    </row>
    <row r="1058" spans="2:11" ht="13.2" x14ac:dyDescent="0.25">
      <c r="B1058" s="119" t="s">
        <v>376</v>
      </c>
      <c r="C1058" s="142">
        <v>7730</v>
      </c>
      <c r="D1058" s="142" t="s">
        <v>1400</v>
      </c>
      <c r="E1058" s="147"/>
      <c r="F1058" s="144" t="s">
        <v>49</v>
      </c>
      <c r="G1058" s="144" t="s">
        <v>49</v>
      </c>
      <c r="H1058" s="145"/>
    </row>
    <row r="1059" spans="2:11" ht="13.2" x14ac:dyDescent="0.25">
      <c r="C1059" s="142">
        <v>7740</v>
      </c>
      <c r="D1059" s="142" t="s">
        <v>1401</v>
      </c>
      <c r="E1059" s="147"/>
      <c r="F1059" s="144" t="s">
        <v>49</v>
      </c>
      <c r="G1059" s="144" t="s">
        <v>49</v>
      </c>
      <c r="H1059" s="145"/>
    </row>
    <row r="1060" spans="2:11" ht="26.4" x14ac:dyDescent="0.25">
      <c r="C1060" s="142">
        <v>7760</v>
      </c>
      <c r="D1060" s="142" t="s">
        <v>1402</v>
      </c>
      <c r="E1060" s="147"/>
      <c r="F1060" s="144" t="s">
        <v>49</v>
      </c>
      <c r="G1060" s="144" t="s">
        <v>49</v>
      </c>
      <c r="H1060" s="145"/>
    </row>
    <row r="1061" spans="2:11" ht="13.2" x14ac:dyDescent="0.25">
      <c r="C1061" s="142">
        <v>7770</v>
      </c>
      <c r="D1061" s="142" t="s">
        <v>1403</v>
      </c>
      <c r="E1061" s="147"/>
      <c r="F1061" s="144" t="s">
        <v>49</v>
      </c>
      <c r="G1061" s="144" t="s">
        <v>49</v>
      </c>
      <c r="H1061" s="145"/>
    </row>
    <row r="1062" spans="2:11" ht="13.2" x14ac:dyDescent="0.25">
      <c r="C1062" s="142">
        <v>7780</v>
      </c>
      <c r="D1062" s="142" t="s">
        <v>1404</v>
      </c>
      <c r="E1062" s="147"/>
      <c r="F1062" s="144" t="s">
        <v>49</v>
      </c>
      <c r="G1062" s="144" t="s">
        <v>49</v>
      </c>
      <c r="H1062" s="145"/>
    </row>
    <row r="1063" spans="2:11" ht="13.2" x14ac:dyDescent="0.25">
      <c r="C1063" s="121">
        <v>7790</v>
      </c>
      <c r="D1063" s="121" t="s">
        <v>1405</v>
      </c>
      <c r="E1063" s="122"/>
      <c r="F1063" s="119" t="s">
        <v>49</v>
      </c>
      <c r="G1063" s="119" t="s">
        <v>49</v>
      </c>
      <c r="H1063" s="145"/>
    </row>
    <row r="1064" spans="2:11" ht="13.2" x14ac:dyDescent="0.25">
      <c r="D1064" s="121"/>
      <c r="E1064" s="122"/>
    </row>
    <row r="1065" spans="2:11" ht="13.2" x14ac:dyDescent="0.25">
      <c r="C1065" s="135">
        <v>78</v>
      </c>
      <c r="D1065" s="140" t="s">
        <v>334</v>
      </c>
      <c r="E1065" s="141"/>
      <c r="F1065" s="131"/>
      <c r="G1065" s="132"/>
      <c r="H1065" s="133"/>
    </row>
    <row r="1066" spans="2:11" ht="13.2" x14ac:dyDescent="0.25">
      <c r="B1066" s="119" t="s">
        <v>376</v>
      </c>
      <c r="C1066" s="204">
        <v>7810</v>
      </c>
      <c r="D1066" s="204" t="s">
        <v>1406</v>
      </c>
      <c r="E1066" s="205"/>
      <c r="F1066" s="179">
        <v>7811</v>
      </c>
      <c r="G1066" s="179" t="s">
        <v>1407</v>
      </c>
      <c r="H1066" s="215"/>
    </row>
    <row r="1067" spans="2:11" ht="13.2" x14ac:dyDescent="0.25">
      <c r="C1067" s="142" t="s">
        <v>49</v>
      </c>
      <c r="D1067" s="142" t="s">
        <v>49</v>
      </c>
      <c r="E1067" s="147"/>
      <c r="F1067" s="144">
        <v>7812</v>
      </c>
      <c r="G1067" s="144" t="s">
        <v>1408</v>
      </c>
      <c r="H1067" s="145"/>
    </row>
    <row r="1068" spans="2:11" ht="13.2" x14ac:dyDescent="0.25">
      <c r="C1068" s="142" t="s">
        <v>49</v>
      </c>
      <c r="D1068" s="142" t="s">
        <v>49</v>
      </c>
      <c r="E1068" s="147"/>
      <c r="F1068" s="144">
        <v>7813</v>
      </c>
      <c r="G1068" s="144" t="s">
        <v>1409</v>
      </c>
      <c r="H1068" s="145"/>
    </row>
    <row r="1069" spans="2:11" ht="13.2" x14ac:dyDescent="0.25">
      <c r="C1069" s="142" t="s">
        <v>49</v>
      </c>
      <c r="D1069" s="142" t="s">
        <v>49</v>
      </c>
      <c r="E1069" s="147"/>
      <c r="F1069" s="144">
        <v>7814</v>
      </c>
      <c r="G1069" s="144" t="s">
        <v>1410</v>
      </c>
      <c r="H1069" s="145"/>
    </row>
    <row r="1070" spans="2:11" ht="13.2" x14ac:dyDescent="0.25">
      <c r="C1070" s="142" t="s">
        <v>49</v>
      </c>
      <c r="D1070" s="142" t="s">
        <v>49</v>
      </c>
      <c r="E1070" s="147"/>
      <c r="F1070" s="144">
        <v>7815</v>
      </c>
      <c r="G1070" s="144" t="s">
        <v>1411</v>
      </c>
      <c r="H1070" s="145"/>
    </row>
    <row r="1071" spans="2:11" ht="13.2" x14ac:dyDescent="0.25">
      <c r="C1071" s="142" t="s">
        <v>49</v>
      </c>
      <c r="D1071" s="142" t="s">
        <v>49</v>
      </c>
      <c r="E1071" s="147"/>
      <c r="F1071" s="144">
        <v>7816</v>
      </c>
      <c r="G1071" s="142" t="s">
        <v>1412</v>
      </c>
      <c r="H1071" s="142"/>
      <c r="I1071" s="160"/>
      <c r="J1071" s="134"/>
      <c r="K1071" s="134"/>
    </row>
    <row r="1072" spans="2:11" ht="13.2" x14ac:dyDescent="0.25">
      <c r="C1072" s="142" t="s">
        <v>49</v>
      </c>
      <c r="D1072" s="142" t="s">
        <v>49</v>
      </c>
      <c r="E1072" s="147"/>
      <c r="F1072" s="144">
        <v>7817</v>
      </c>
      <c r="G1072" s="144" t="s">
        <v>1413</v>
      </c>
      <c r="H1072" s="145"/>
    </row>
    <row r="1073" spans="1:8" ht="13.2" x14ac:dyDescent="0.25">
      <c r="C1073" s="142" t="s">
        <v>49</v>
      </c>
      <c r="D1073" s="142" t="s">
        <v>49</v>
      </c>
      <c r="E1073" s="147"/>
      <c r="F1073" s="144">
        <v>7819</v>
      </c>
      <c r="G1073" s="144" t="s">
        <v>1414</v>
      </c>
      <c r="H1073" s="145"/>
    </row>
    <row r="1074" spans="1:8" ht="13.2" x14ac:dyDescent="0.25">
      <c r="B1074" s="119" t="s">
        <v>376</v>
      </c>
      <c r="C1074" s="142">
        <v>7820</v>
      </c>
      <c r="D1074" s="142" t="s">
        <v>1415</v>
      </c>
      <c r="E1074" s="147"/>
      <c r="F1074" s="144">
        <v>7821</v>
      </c>
      <c r="G1074" s="144" t="s">
        <v>1416</v>
      </c>
      <c r="H1074" s="145"/>
    </row>
    <row r="1075" spans="1:8" ht="13.2" x14ac:dyDescent="0.25">
      <c r="C1075" s="142" t="s">
        <v>49</v>
      </c>
      <c r="D1075" s="142" t="s">
        <v>49</v>
      </c>
      <c r="E1075" s="147"/>
      <c r="F1075" s="144">
        <v>7824</v>
      </c>
      <c r="G1075" s="144" t="s">
        <v>1417</v>
      </c>
      <c r="H1075" s="145"/>
    </row>
    <row r="1076" spans="1:8" ht="13.2" x14ac:dyDescent="0.25">
      <c r="C1076" s="142" t="s">
        <v>49</v>
      </c>
      <c r="D1076" s="142" t="s">
        <v>49</v>
      </c>
      <c r="E1076" s="147"/>
      <c r="F1076" s="144">
        <v>7829</v>
      </c>
      <c r="G1076" s="144" t="s">
        <v>1418</v>
      </c>
      <c r="H1076" s="145"/>
    </row>
    <row r="1077" spans="1:8" ht="13.2" x14ac:dyDescent="0.25">
      <c r="B1077" s="119" t="s">
        <v>376</v>
      </c>
      <c r="C1077" s="142">
        <v>7830</v>
      </c>
      <c r="D1077" s="142" t="s">
        <v>1419</v>
      </c>
      <c r="E1077" s="147"/>
      <c r="F1077" s="144">
        <v>7831</v>
      </c>
      <c r="G1077" s="144" t="s">
        <v>1420</v>
      </c>
      <c r="H1077" s="145"/>
    </row>
    <row r="1078" spans="1:8" ht="13.2" x14ac:dyDescent="0.25">
      <c r="C1078" s="142" t="s">
        <v>49</v>
      </c>
      <c r="D1078" s="142" t="s">
        <v>49</v>
      </c>
      <c r="E1078" s="147"/>
      <c r="F1078" s="144">
        <v>7832</v>
      </c>
      <c r="G1078" s="144" t="s">
        <v>1421</v>
      </c>
      <c r="H1078" s="145"/>
    </row>
    <row r="1079" spans="1:8" ht="13.2" x14ac:dyDescent="0.25">
      <c r="C1079" s="142" t="s">
        <v>49</v>
      </c>
      <c r="D1079" s="142" t="s">
        <v>49</v>
      </c>
      <c r="E1079" s="147"/>
      <c r="F1079" s="144">
        <v>7833</v>
      </c>
      <c r="G1079" s="144" t="s">
        <v>1422</v>
      </c>
      <c r="H1079" s="145"/>
    </row>
    <row r="1080" spans="1:8" ht="13.2" x14ac:dyDescent="0.25">
      <c r="C1080" s="142" t="s">
        <v>49</v>
      </c>
      <c r="D1080" s="142" t="s">
        <v>49</v>
      </c>
      <c r="E1080" s="147"/>
      <c r="F1080" s="144">
        <v>7834</v>
      </c>
      <c r="G1080" s="144" t="s">
        <v>1423</v>
      </c>
      <c r="H1080" s="145"/>
    </row>
    <row r="1081" spans="1:8" ht="13.2" x14ac:dyDescent="0.25">
      <c r="C1081" s="142" t="s">
        <v>49</v>
      </c>
      <c r="D1081" s="142" t="s">
        <v>49</v>
      </c>
      <c r="E1081" s="147"/>
      <c r="F1081" s="144">
        <v>7835</v>
      </c>
      <c r="G1081" s="144" t="s">
        <v>1424</v>
      </c>
      <c r="H1081" s="145"/>
    </row>
    <row r="1082" spans="1:8" ht="13.2" x14ac:dyDescent="0.25">
      <c r="C1082" s="142" t="s">
        <v>49</v>
      </c>
      <c r="D1082" s="142" t="s">
        <v>49</v>
      </c>
      <c r="E1082" s="147"/>
      <c r="F1082" s="144">
        <v>7836</v>
      </c>
      <c r="G1082" s="144" t="s">
        <v>1425</v>
      </c>
      <c r="H1082" s="145"/>
    </row>
    <row r="1083" spans="1:8" ht="13.2" x14ac:dyDescent="0.25">
      <c r="C1083" s="142" t="s">
        <v>49</v>
      </c>
      <c r="D1083" s="142" t="s">
        <v>49</v>
      </c>
      <c r="E1083" s="147"/>
      <c r="F1083" s="144">
        <v>7839</v>
      </c>
      <c r="G1083" s="144" t="s">
        <v>1426</v>
      </c>
      <c r="H1083" s="145"/>
    </row>
    <row r="1084" spans="1:8" ht="13.2" x14ac:dyDescent="0.25">
      <c r="C1084" s="142">
        <v>7840</v>
      </c>
      <c r="D1084" s="142" t="s">
        <v>1427</v>
      </c>
      <c r="E1084" s="147"/>
      <c r="F1084" s="144"/>
      <c r="G1084" s="144"/>
      <c r="H1084" s="145"/>
    </row>
    <row r="1085" spans="1:8" ht="13.2" x14ac:dyDescent="0.25">
      <c r="D1085" s="121"/>
      <c r="E1085" s="122"/>
    </row>
    <row r="1086" spans="1:8" ht="13.2" x14ac:dyDescent="0.25">
      <c r="C1086" s="135">
        <v>79</v>
      </c>
      <c r="D1086" s="140" t="s">
        <v>335</v>
      </c>
      <c r="E1086" s="141"/>
      <c r="F1086" s="131"/>
      <c r="G1086" s="132"/>
      <c r="H1086" s="133"/>
    </row>
    <row r="1087" spans="1:8" ht="26.4" x14ac:dyDescent="0.25">
      <c r="A1087" s="145"/>
      <c r="B1087" s="126" t="s">
        <v>378</v>
      </c>
      <c r="C1087" s="204">
        <v>7940</v>
      </c>
      <c r="D1087" s="204" t="s">
        <v>1428</v>
      </c>
      <c r="E1087" s="205"/>
      <c r="F1087" s="179" t="s">
        <v>49</v>
      </c>
      <c r="G1087" s="179" t="s">
        <v>49</v>
      </c>
      <c r="H1087" s="145"/>
    </row>
    <row r="1088" spans="1:8" ht="26.4" x14ac:dyDescent="0.25">
      <c r="C1088" s="142">
        <v>7960</v>
      </c>
      <c r="D1088" s="142" t="s">
        <v>1429</v>
      </c>
      <c r="E1088" s="147"/>
      <c r="F1088" s="144" t="s">
        <v>49</v>
      </c>
      <c r="G1088" s="144" t="s">
        <v>49</v>
      </c>
      <c r="H1088" s="145"/>
    </row>
    <row r="1089" spans="2:8" ht="26.4" x14ac:dyDescent="0.25">
      <c r="B1089" s="119" t="s">
        <v>376</v>
      </c>
      <c r="C1089" s="142">
        <v>7970</v>
      </c>
      <c r="D1089" s="142" t="s">
        <v>1430</v>
      </c>
      <c r="E1089" s="147"/>
      <c r="F1089" s="144">
        <v>7971</v>
      </c>
      <c r="G1089" s="144" t="s">
        <v>1431</v>
      </c>
      <c r="H1089" s="145"/>
    </row>
    <row r="1090" spans="2:8" ht="13.2" x14ac:dyDescent="0.25">
      <c r="C1090" s="142" t="s">
        <v>49</v>
      </c>
      <c r="D1090" s="142" t="s">
        <v>49</v>
      </c>
      <c r="E1090" s="147"/>
      <c r="F1090" s="144">
        <v>7972</v>
      </c>
      <c r="G1090" s="144" t="s">
        <v>1432</v>
      </c>
      <c r="H1090" s="145"/>
    </row>
    <row r="1091" spans="2:8" ht="13.2" x14ac:dyDescent="0.25">
      <c r="C1091" s="142" t="s">
        <v>49</v>
      </c>
      <c r="D1091" s="142" t="s">
        <v>49</v>
      </c>
      <c r="E1091" s="147"/>
      <c r="F1091" s="144">
        <v>7973</v>
      </c>
      <c r="G1091" s="144" t="s">
        <v>1433</v>
      </c>
      <c r="H1091" s="145"/>
    </row>
    <row r="1092" spans="2:8" ht="13.2" x14ac:dyDescent="0.25">
      <c r="B1092" s="119" t="s">
        <v>376</v>
      </c>
      <c r="C1092" s="121">
        <v>7990</v>
      </c>
      <c r="D1092" s="121" t="s">
        <v>1434</v>
      </c>
      <c r="E1092" s="122"/>
      <c r="F1092" s="119" t="s">
        <v>49</v>
      </c>
      <c r="G1092" s="119" t="s">
        <v>49</v>
      </c>
      <c r="H1092" s="145"/>
    </row>
    <row r="1093" spans="2:8" ht="13.2" x14ac:dyDescent="0.25">
      <c r="D1093" s="121"/>
      <c r="E1093" s="122"/>
      <c r="H1093" s="145"/>
    </row>
    <row r="1094" spans="2:8" ht="26.4" x14ac:dyDescent="0.25">
      <c r="C1094" s="135">
        <v>8</v>
      </c>
      <c r="D1094" s="140" t="s">
        <v>336</v>
      </c>
      <c r="E1094" s="141"/>
      <c r="F1094" s="131"/>
      <c r="G1094" s="138"/>
      <c r="H1094" s="139"/>
    </row>
    <row r="1095" spans="2:8" ht="13.2" x14ac:dyDescent="0.25">
      <c r="D1095" s="121"/>
      <c r="E1095" s="122"/>
      <c r="F1095" s="216"/>
      <c r="G1095" s="217"/>
    </row>
    <row r="1096" spans="2:8" ht="13.2" x14ac:dyDescent="0.25">
      <c r="C1096" s="135">
        <v>80</v>
      </c>
      <c r="D1096" s="140" t="s">
        <v>337</v>
      </c>
      <c r="E1096" s="141"/>
      <c r="F1096" s="131"/>
      <c r="G1096" s="132"/>
      <c r="H1096" s="133"/>
    </row>
    <row r="1097" spans="2:8" ht="13.2" x14ac:dyDescent="0.25">
      <c r="C1097" s="204">
        <v>8010</v>
      </c>
      <c r="D1097" s="204" t="s">
        <v>1435</v>
      </c>
      <c r="E1097" s="205"/>
      <c r="F1097" s="179">
        <v>8012</v>
      </c>
      <c r="G1097" s="179" t="s">
        <v>1436</v>
      </c>
      <c r="H1097" s="145"/>
    </row>
    <row r="1098" spans="2:8" ht="13.2" x14ac:dyDescent="0.25">
      <c r="C1098" s="142" t="s">
        <v>49</v>
      </c>
      <c r="D1098" s="142" t="s">
        <v>49</v>
      </c>
      <c r="E1098" s="147"/>
      <c r="F1098" s="144">
        <v>8013</v>
      </c>
      <c r="G1098" s="144" t="s">
        <v>1437</v>
      </c>
      <c r="H1098" s="145"/>
    </row>
    <row r="1099" spans="2:8" ht="13.2" x14ac:dyDescent="0.25">
      <c r="B1099" s="123"/>
      <c r="C1099" s="142" t="s">
        <v>49</v>
      </c>
      <c r="D1099" s="142" t="s">
        <v>49</v>
      </c>
      <c r="E1099" s="147"/>
      <c r="F1099" s="144">
        <v>8014</v>
      </c>
      <c r="G1099" s="144" t="s">
        <v>1438</v>
      </c>
      <c r="H1099" s="145"/>
    </row>
    <row r="1100" spans="2:8" ht="13.2" x14ac:dyDescent="0.25">
      <c r="B1100" s="123"/>
      <c r="C1100" s="142" t="s">
        <v>49</v>
      </c>
      <c r="D1100" s="142" t="s">
        <v>49</v>
      </c>
      <c r="E1100" s="147"/>
      <c r="F1100" s="144">
        <v>8016</v>
      </c>
      <c r="G1100" s="144" t="s">
        <v>1439</v>
      </c>
      <c r="H1100" s="145"/>
    </row>
    <row r="1101" spans="2:8" ht="13.2" x14ac:dyDescent="0.25">
      <c r="B1101" s="123"/>
      <c r="C1101" s="142" t="s">
        <v>49</v>
      </c>
      <c r="D1101" s="142" t="s">
        <v>49</v>
      </c>
      <c r="E1101" s="147"/>
      <c r="F1101" s="144">
        <v>8019</v>
      </c>
      <c r="G1101" s="144" t="s">
        <v>1440</v>
      </c>
      <c r="H1101" s="145"/>
    </row>
    <row r="1102" spans="2:8" ht="13.2" x14ac:dyDescent="0.25">
      <c r="B1102" s="123"/>
      <c r="C1102" s="142">
        <v>8020</v>
      </c>
      <c r="D1102" s="142" t="s">
        <v>1441</v>
      </c>
      <c r="E1102" s="147"/>
      <c r="F1102" s="144">
        <v>8022</v>
      </c>
      <c r="G1102" s="144" t="s">
        <v>1442</v>
      </c>
      <c r="H1102" s="145"/>
    </row>
    <row r="1103" spans="2:8" ht="13.2" x14ac:dyDescent="0.25">
      <c r="B1103" s="123"/>
      <c r="C1103" s="142" t="s">
        <v>49</v>
      </c>
      <c r="D1103" s="142" t="s">
        <v>49</v>
      </c>
      <c r="E1103" s="147"/>
      <c r="F1103" s="144">
        <v>8023</v>
      </c>
      <c r="G1103" s="144" t="s">
        <v>1443</v>
      </c>
      <c r="H1103" s="145"/>
    </row>
    <row r="1104" spans="2:8" ht="13.2" x14ac:dyDescent="0.25">
      <c r="B1104" s="123"/>
      <c r="C1104" s="142">
        <v>8030</v>
      </c>
      <c r="D1104" s="142" t="s">
        <v>1444</v>
      </c>
      <c r="E1104" s="147"/>
      <c r="F1104" s="144" t="s">
        <v>49</v>
      </c>
      <c r="G1104" s="144" t="s">
        <v>49</v>
      </c>
      <c r="H1104" s="145"/>
    </row>
    <row r="1105" spans="1:8" ht="26.4" x14ac:dyDescent="0.25">
      <c r="B1105" s="123"/>
      <c r="C1105" s="142">
        <v>8070</v>
      </c>
      <c r="D1105" s="142" t="s">
        <v>1445</v>
      </c>
      <c r="E1105" s="147"/>
      <c r="F1105" s="144">
        <v>8072</v>
      </c>
      <c r="G1105" s="144" t="s">
        <v>1446</v>
      </c>
      <c r="H1105" s="145"/>
    </row>
    <row r="1106" spans="1:8" ht="13.2" x14ac:dyDescent="0.25">
      <c r="B1106" s="123"/>
      <c r="C1106" s="142" t="s">
        <v>49</v>
      </c>
      <c r="D1106" s="142" t="s">
        <v>49</v>
      </c>
      <c r="E1106" s="147"/>
      <c r="F1106" s="144">
        <v>8073</v>
      </c>
      <c r="G1106" s="144" t="s">
        <v>1447</v>
      </c>
      <c r="H1106" s="145"/>
    </row>
    <row r="1107" spans="1:8" ht="13.2" x14ac:dyDescent="0.25">
      <c r="B1107" s="123"/>
      <c r="C1107" s="142" t="s">
        <v>49</v>
      </c>
      <c r="D1107" s="142" t="s">
        <v>49</v>
      </c>
      <c r="E1107" s="147"/>
      <c r="F1107" s="144">
        <v>8076</v>
      </c>
      <c r="G1107" s="144" t="s">
        <v>1448</v>
      </c>
      <c r="H1107" s="145"/>
    </row>
    <row r="1108" spans="1:8" ht="13.2" x14ac:dyDescent="0.25">
      <c r="B1108" s="123"/>
      <c r="C1108" s="142" t="s">
        <v>49</v>
      </c>
      <c r="D1108" s="142" t="s">
        <v>49</v>
      </c>
      <c r="E1108" s="147"/>
      <c r="F1108" s="144">
        <v>8077</v>
      </c>
      <c r="G1108" s="144" t="s">
        <v>1449</v>
      </c>
      <c r="H1108" s="145"/>
    </row>
    <row r="1109" spans="1:8" ht="13.2" x14ac:dyDescent="0.25">
      <c r="B1109" s="123"/>
      <c r="C1109" s="142" t="s">
        <v>49</v>
      </c>
      <c r="D1109" s="142" t="s">
        <v>49</v>
      </c>
      <c r="E1109" s="147"/>
      <c r="F1109" s="144">
        <v>8078</v>
      </c>
      <c r="G1109" s="144" t="s">
        <v>1450</v>
      </c>
      <c r="H1109" s="145"/>
    </row>
    <row r="1110" spans="1:8" ht="26.4" x14ac:dyDescent="0.25">
      <c r="B1110" s="123"/>
      <c r="C1110" s="142">
        <v>8080</v>
      </c>
      <c r="D1110" s="142" t="s">
        <v>1451</v>
      </c>
      <c r="E1110" s="147"/>
      <c r="F1110" s="144">
        <v>8082</v>
      </c>
      <c r="G1110" s="144" t="s">
        <v>1452</v>
      </c>
      <c r="H1110" s="145"/>
    </row>
    <row r="1111" spans="1:8" ht="13.2" x14ac:dyDescent="0.25">
      <c r="B1111" s="123"/>
      <c r="C1111" s="142" t="s">
        <v>49</v>
      </c>
      <c r="D1111" s="142" t="s">
        <v>49</v>
      </c>
      <c r="E1111" s="147"/>
      <c r="F1111" s="144">
        <v>8083</v>
      </c>
      <c r="G1111" s="144" t="s">
        <v>1453</v>
      </c>
      <c r="H1111" s="145"/>
    </row>
    <row r="1112" spans="1:8" ht="13.2" x14ac:dyDescent="0.25">
      <c r="B1112" s="123"/>
      <c r="C1112" s="142" t="s">
        <v>49</v>
      </c>
      <c r="D1112" s="142" t="s">
        <v>49</v>
      </c>
      <c r="E1112" s="142"/>
      <c r="F1112" s="147">
        <v>8086</v>
      </c>
      <c r="G1112" s="144" t="s">
        <v>1454</v>
      </c>
      <c r="H1112" s="144"/>
    </row>
    <row r="1113" spans="1:8" ht="13.2" x14ac:dyDescent="0.25">
      <c r="B1113" s="123"/>
      <c r="C1113" s="142" t="s">
        <v>49</v>
      </c>
      <c r="D1113" s="142" t="s">
        <v>49</v>
      </c>
      <c r="E1113" s="147"/>
      <c r="F1113" s="144">
        <v>8087</v>
      </c>
      <c r="G1113" s="144" t="s">
        <v>1455</v>
      </c>
      <c r="H1113" s="145"/>
    </row>
    <row r="1114" spans="1:8" ht="26.4" x14ac:dyDescent="0.25">
      <c r="B1114" s="123"/>
      <c r="C1114" s="121" t="s">
        <v>49</v>
      </c>
      <c r="D1114" s="121" t="s">
        <v>49</v>
      </c>
      <c r="E1114" s="122"/>
      <c r="F1114" s="119">
        <v>8088</v>
      </c>
      <c r="G1114" s="119" t="s">
        <v>1456</v>
      </c>
      <c r="H1114" s="145"/>
    </row>
    <row r="1115" spans="1:8" ht="13.2" x14ac:dyDescent="0.25">
      <c r="D1115" s="121"/>
      <c r="E1115" s="122"/>
    </row>
    <row r="1116" spans="1:8" ht="13.2" x14ac:dyDescent="0.25">
      <c r="C1116" s="135">
        <v>81</v>
      </c>
      <c r="D1116" s="140" t="s">
        <v>338</v>
      </c>
      <c r="E1116" s="141"/>
      <c r="F1116" s="131"/>
      <c r="G1116" s="132"/>
      <c r="H1116" s="133"/>
    </row>
    <row r="1117" spans="1:8" ht="26.4" x14ac:dyDescent="0.25">
      <c r="A1117" s="118" t="s">
        <v>374</v>
      </c>
      <c r="C1117" s="204">
        <v>8110</v>
      </c>
      <c r="D1117" s="204" t="s">
        <v>1457</v>
      </c>
      <c r="E1117" s="205"/>
      <c r="F1117" s="119">
        <v>8111</v>
      </c>
      <c r="G1117" s="119" t="s">
        <v>1458</v>
      </c>
      <c r="H1117" s="145" t="s">
        <v>374</v>
      </c>
    </row>
    <row r="1118" spans="1:8" ht="13.2" x14ac:dyDescent="0.25">
      <c r="C1118" s="142"/>
      <c r="D1118" s="142"/>
      <c r="E1118" s="147"/>
      <c r="F1118" s="179">
        <v>8112</v>
      </c>
      <c r="G1118" s="179" t="s">
        <v>1459</v>
      </c>
      <c r="H1118" s="145" t="s">
        <v>374</v>
      </c>
    </row>
    <row r="1119" spans="1:8" ht="13.2" x14ac:dyDescent="0.25">
      <c r="C1119" s="142"/>
      <c r="D1119" s="142"/>
      <c r="E1119" s="147"/>
      <c r="F1119" s="179">
        <v>8113</v>
      </c>
      <c r="G1119" s="179" t="s">
        <v>1460</v>
      </c>
      <c r="H1119" s="145" t="s">
        <v>374</v>
      </c>
    </row>
    <row r="1120" spans="1:8" ht="13.2" x14ac:dyDescent="0.25">
      <c r="C1120" s="142"/>
      <c r="D1120" s="142"/>
      <c r="E1120" s="147"/>
      <c r="F1120" s="144">
        <v>8116</v>
      </c>
      <c r="G1120" s="144" t="s">
        <v>1461</v>
      </c>
      <c r="H1120" s="145"/>
    </row>
    <row r="1121" spans="1:8" ht="13.2" x14ac:dyDescent="0.25">
      <c r="C1121" s="142" t="s">
        <v>49</v>
      </c>
      <c r="D1121" s="142" t="s">
        <v>49</v>
      </c>
      <c r="E1121" s="147"/>
      <c r="F1121" s="179">
        <v>8117</v>
      </c>
      <c r="G1121" s="179" t="s">
        <v>1462</v>
      </c>
      <c r="H1121" s="145" t="s">
        <v>374</v>
      </c>
    </row>
    <row r="1122" spans="1:8" ht="13.2" x14ac:dyDescent="0.25">
      <c r="C1122" s="142"/>
      <c r="D1122" s="142"/>
      <c r="E1122" s="147"/>
      <c r="F1122" s="179">
        <v>8118</v>
      </c>
      <c r="G1122" s="179" t="s">
        <v>1463</v>
      </c>
      <c r="H1122" s="145" t="s">
        <v>374</v>
      </c>
    </row>
    <row r="1123" spans="1:8" ht="39.6" x14ac:dyDescent="0.25">
      <c r="A1123" s="118" t="s">
        <v>374</v>
      </c>
      <c r="C1123" s="142">
        <v>8120</v>
      </c>
      <c r="D1123" s="142" t="s">
        <v>1464</v>
      </c>
      <c r="E1123" s="147"/>
      <c r="F1123" s="179">
        <v>8121</v>
      </c>
      <c r="G1123" s="179" t="s">
        <v>1465</v>
      </c>
      <c r="H1123" s="118" t="s">
        <v>374</v>
      </c>
    </row>
    <row r="1124" spans="1:8" ht="13.2" x14ac:dyDescent="0.25">
      <c r="C1124" s="142"/>
      <c r="D1124" s="142"/>
      <c r="E1124" s="147"/>
      <c r="F1124" s="179">
        <v>8122</v>
      </c>
      <c r="G1124" s="179" t="s">
        <v>1466</v>
      </c>
      <c r="H1124" s="118" t="s">
        <v>374</v>
      </c>
    </row>
    <row r="1125" spans="1:8" ht="26.4" x14ac:dyDescent="0.25">
      <c r="C1125" s="142"/>
      <c r="D1125" s="142"/>
      <c r="E1125" s="147"/>
      <c r="F1125" s="179">
        <v>8123</v>
      </c>
      <c r="G1125" s="179" t="s">
        <v>1467</v>
      </c>
      <c r="H1125" s="118" t="s">
        <v>374</v>
      </c>
    </row>
    <row r="1126" spans="1:8" ht="39.6" x14ac:dyDescent="0.25">
      <c r="A1126" s="118" t="s">
        <v>374</v>
      </c>
      <c r="C1126" s="142">
        <v>8130</v>
      </c>
      <c r="D1126" s="142" t="s">
        <v>1468</v>
      </c>
      <c r="E1126" s="147"/>
      <c r="F1126" s="179">
        <v>8131</v>
      </c>
      <c r="G1126" s="179" t="s">
        <v>1469</v>
      </c>
      <c r="H1126" s="118" t="s">
        <v>374</v>
      </c>
    </row>
    <row r="1127" spans="1:8" ht="13.2" x14ac:dyDescent="0.25">
      <c r="C1127" s="142"/>
      <c r="D1127" s="142"/>
      <c r="E1127" s="147"/>
      <c r="F1127" s="179">
        <v>8132</v>
      </c>
      <c r="G1127" s="179" t="s">
        <v>1470</v>
      </c>
      <c r="H1127" s="118" t="s">
        <v>374</v>
      </c>
    </row>
    <row r="1128" spans="1:8" ht="26.4" x14ac:dyDescent="0.25">
      <c r="C1128" s="142"/>
      <c r="D1128" s="142"/>
      <c r="E1128" s="147"/>
      <c r="F1128" s="179">
        <v>8133</v>
      </c>
      <c r="G1128" s="179" t="s">
        <v>1471</v>
      </c>
      <c r="H1128" s="118" t="s">
        <v>374</v>
      </c>
    </row>
    <row r="1129" spans="1:8" ht="39.6" x14ac:dyDescent="0.25">
      <c r="A1129" s="118" t="s">
        <v>374</v>
      </c>
      <c r="C1129" s="142">
        <v>8170</v>
      </c>
      <c r="D1129" s="142" t="s">
        <v>1472</v>
      </c>
      <c r="E1129" s="147"/>
      <c r="F1129" s="144">
        <v>8171</v>
      </c>
      <c r="G1129" s="144" t="s">
        <v>1473</v>
      </c>
      <c r="H1129" s="145"/>
    </row>
    <row r="1130" spans="1:8" ht="13.2" x14ac:dyDescent="0.25">
      <c r="C1130" s="142" t="s">
        <v>49</v>
      </c>
      <c r="D1130" s="142" t="s">
        <v>49</v>
      </c>
      <c r="E1130" s="147"/>
      <c r="F1130" s="144">
        <v>8172</v>
      </c>
      <c r="G1130" s="144" t="s">
        <v>1474</v>
      </c>
      <c r="H1130" s="145"/>
    </row>
    <row r="1131" spans="1:8" ht="13.2" x14ac:dyDescent="0.25">
      <c r="C1131" s="142"/>
      <c r="D1131" s="142"/>
      <c r="E1131" s="144"/>
      <c r="F1131" s="144">
        <v>8173</v>
      </c>
      <c r="G1131" s="144" t="s">
        <v>1475</v>
      </c>
      <c r="H1131" s="118" t="s">
        <v>374</v>
      </c>
    </row>
    <row r="1132" spans="1:8" ht="13.2" x14ac:dyDescent="0.25">
      <c r="C1132" s="142"/>
      <c r="D1132" s="142"/>
      <c r="E1132" s="142"/>
      <c r="F1132" s="147">
        <v>8174</v>
      </c>
      <c r="G1132" s="144" t="s">
        <v>1476</v>
      </c>
      <c r="H1132" s="144" t="s">
        <v>374</v>
      </c>
    </row>
    <row r="1133" spans="1:8" ht="13.2" x14ac:dyDescent="0.25">
      <c r="C1133" s="142"/>
      <c r="D1133" s="142"/>
      <c r="E1133" s="144"/>
      <c r="F1133" s="144">
        <v>8176</v>
      </c>
      <c r="G1133" s="144" t="s">
        <v>1477</v>
      </c>
      <c r="H1133" s="118" t="s">
        <v>374</v>
      </c>
    </row>
    <row r="1134" spans="1:8" ht="26.4" x14ac:dyDescent="0.25">
      <c r="C1134" s="142"/>
      <c r="D1134" s="142"/>
      <c r="E1134" s="144"/>
      <c r="F1134" s="144">
        <v>8177</v>
      </c>
      <c r="G1134" s="144" t="s">
        <v>1478</v>
      </c>
      <c r="H1134" s="118" t="s">
        <v>374</v>
      </c>
    </row>
    <row r="1135" spans="1:8" ht="26.4" x14ac:dyDescent="0.25">
      <c r="A1135" s="118" t="s">
        <v>374</v>
      </c>
      <c r="C1135" s="142">
        <v>8180</v>
      </c>
      <c r="D1135" s="142" t="s">
        <v>1479</v>
      </c>
      <c r="E1135" s="147"/>
      <c r="F1135" s="144">
        <v>8181</v>
      </c>
      <c r="G1135" s="144" t="s">
        <v>1480</v>
      </c>
      <c r="H1135" s="145"/>
    </row>
    <row r="1136" spans="1:8" ht="13.2" x14ac:dyDescent="0.25">
      <c r="C1136" s="142" t="s">
        <v>49</v>
      </c>
      <c r="D1136" s="142" t="s">
        <v>49</v>
      </c>
      <c r="E1136" s="147"/>
      <c r="F1136" s="144">
        <v>8182</v>
      </c>
      <c r="G1136" s="144" t="s">
        <v>1481</v>
      </c>
      <c r="H1136" s="145"/>
    </row>
    <row r="1137" spans="2:8" ht="13.2" x14ac:dyDescent="0.25">
      <c r="C1137" s="142"/>
      <c r="D1137" s="142"/>
      <c r="E1137" s="147"/>
      <c r="F1137" s="144">
        <v>8183</v>
      </c>
      <c r="G1137" s="144" t="s">
        <v>1482</v>
      </c>
      <c r="H1137" s="118" t="s">
        <v>374</v>
      </c>
    </row>
    <row r="1138" spans="2:8" ht="26.4" x14ac:dyDescent="0.25">
      <c r="C1138" s="142"/>
      <c r="D1138" s="142"/>
      <c r="E1138" s="147"/>
      <c r="F1138" s="144">
        <v>8184</v>
      </c>
      <c r="G1138" s="144" t="s">
        <v>1483</v>
      </c>
      <c r="H1138" s="118" t="s">
        <v>374</v>
      </c>
    </row>
    <row r="1139" spans="2:8" ht="26.4" x14ac:dyDescent="0.25">
      <c r="C1139" s="142"/>
      <c r="D1139" s="142"/>
      <c r="E1139" s="147"/>
      <c r="F1139" s="144">
        <v>8186</v>
      </c>
      <c r="G1139" s="144" t="s">
        <v>1484</v>
      </c>
      <c r="H1139" s="118" t="s">
        <v>374</v>
      </c>
    </row>
    <row r="1140" spans="2:8" ht="26.4" x14ac:dyDescent="0.25">
      <c r="D1140" s="121"/>
      <c r="E1140" s="122"/>
      <c r="F1140" s="119">
        <v>8187</v>
      </c>
      <c r="G1140" s="119" t="s">
        <v>1485</v>
      </c>
      <c r="H1140" s="118" t="s">
        <v>374</v>
      </c>
    </row>
    <row r="1141" spans="2:8" ht="26.4" x14ac:dyDescent="0.25">
      <c r="C1141" s="135">
        <v>82</v>
      </c>
      <c r="D1141" s="140" t="s">
        <v>339</v>
      </c>
      <c r="E1141" s="141"/>
      <c r="F1141" s="131"/>
      <c r="G1141" s="132"/>
      <c r="H1141" s="133"/>
    </row>
    <row r="1142" spans="2:8" ht="13.2" x14ac:dyDescent="0.25">
      <c r="C1142" s="204"/>
      <c r="D1142" s="204"/>
      <c r="E1142" s="205"/>
      <c r="F1142" s="179" t="s">
        <v>49</v>
      </c>
      <c r="G1142" s="179" t="s">
        <v>49</v>
      </c>
      <c r="H1142" s="145"/>
    </row>
    <row r="1143" spans="2:8" ht="13.2" x14ac:dyDescent="0.25">
      <c r="B1143" s="119" t="s">
        <v>376</v>
      </c>
      <c r="C1143" s="142">
        <v>8210</v>
      </c>
      <c r="D1143" s="142" t="s">
        <v>1486</v>
      </c>
      <c r="E1143" s="147"/>
      <c r="F1143" s="144">
        <v>8212</v>
      </c>
      <c r="G1143" s="144" t="s">
        <v>1487</v>
      </c>
      <c r="H1143" s="145"/>
    </row>
    <row r="1144" spans="2:8" ht="13.2" x14ac:dyDescent="0.25">
      <c r="C1144" s="142" t="s">
        <v>49</v>
      </c>
      <c r="D1144" s="142" t="s">
        <v>49</v>
      </c>
      <c r="E1144" s="147"/>
      <c r="F1144" s="144">
        <v>8216</v>
      </c>
      <c r="G1144" s="144" t="s">
        <v>1488</v>
      </c>
      <c r="H1144" s="145"/>
    </row>
    <row r="1145" spans="2:8" ht="26.4" x14ac:dyDescent="0.25">
      <c r="B1145" s="119" t="s">
        <v>376</v>
      </c>
      <c r="C1145" s="142">
        <v>8220</v>
      </c>
      <c r="D1145" s="142" t="s">
        <v>1489</v>
      </c>
      <c r="E1145" s="147"/>
      <c r="F1145" s="144">
        <v>8221</v>
      </c>
      <c r="G1145" s="144" t="s">
        <v>1490</v>
      </c>
      <c r="H1145" s="145"/>
    </row>
    <row r="1146" spans="2:8" ht="13.2" x14ac:dyDescent="0.25">
      <c r="C1146" s="142" t="s">
        <v>49</v>
      </c>
      <c r="D1146" s="142" t="s">
        <v>49</v>
      </c>
      <c r="E1146" s="147"/>
      <c r="F1146" s="144">
        <v>8222</v>
      </c>
      <c r="G1146" s="144" t="s">
        <v>1491</v>
      </c>
      <c r="H1146" s="145"/>
    </row>
    <row r="1147" spans="2:8" ht="13.2" x14ac:dyDescent="0.25">
      <c r="C1147" s="142" t="s">
        <v>49</v>
      </c>
      <c r="D1147" s="142" t="s">
        <v>49</v>
      </c>
      <c r="E1147" s="147"/>
      <c r="F1147" s="144">
        <v>8223</v>
      </c>
      <c r="G1147" s="144" t="s">
        <v>1492</v>
      </c>
      <c r="H1147" s="145"/>
    </row>
    <row r="1148" spans="2:8" ht="13.2" x14ac:dyDescent="0.25">
      <c r="C1148" s="142">
        <v>8230</v>
      </c>
      <c r="D1148" s="142" t="s">
        <v>1493</v>
      </c>
      <c r="E1148" s="147"/>
      <c r="F1148" s="144">
        <v>8231</v>
      </c>
      <c r="G1148" s="144" t="s">
        <v>1494</v>
      </c>
      <c r="H1148" s="145"/>
    </row>
    <row r="1149" spans="2:8" ht="13.2" x14ac:dyDescent="0.25">
      <c r="C1149" s="142" t="s">
        <v>49</v>
      </c>
      <c r="D1149" s="142" t="s">
        <v>49</v>
      </c>
      <c r="E1149" s="147"/>
      <c r="F1149" s="144">
        <v>8236</v>
      </c>
      <c r="G1149" s="144" t="s">
        <v>1495</v>
      </c>
      <c r="H1149" s="145"/>
    </row>
    <row r="1150" spans="2:8" ht="13.2" x14ac:dyDescent="0.25">
      <c r="C1150" s="142">
        <v>8240</v>
      </c>
      <c r="D1150" s="142" t="s">
        <v>1496</v>
      </c>
      <c r="E1150" s="147"/>
      <c r="F1150" s="144" t="s">
        <v>49</v>
      </c>
      <c r="G1150" s="144" t="s">
        <v>49</v>
      </c>
      <c r="H1150" s="145"/>
    </row>
    <row r="1151" spans="2:8" ht="26.4" x14ac:dyDescent="0.25">
      <c r="B1151" s="119" t="s">
        <v>376</v>
      </c>
      <c r="C1151" s="142">
        <v>8250</v>
      </c>
      <c r="D1151" s="142" t="s">
        <v>1497</v>
      </c>
      <c r="E1151" s="147"/>
      <c r="F1151" s="144">
        <v>8251</v>
      </c>
      <c r="G1151" s="218" t="s">
        <v>1498</v>
      </c>
      <c r="H1151" s="145"/>
    </row>
    <row r="1152" spans="2:8" ht="13.2" x14ac:dyDescent="0.25">
      <c r="C1152" s="142" t="s">
        <v>49</v>
      </c>
      <c r="D1152" s="142" t="s">
        <v>49</v>
      </c>
      <c r="E1152" s="147"/>
      <c r="F1152" s="144">
        <v>8252</v>
      </c>
      <c r="G1152" s="144" t="s">
        <v>1499</v>
      </c>
      <c r="H1152" s="145"/>
    </row>
    <row r="1153" spans="2:8" ht="13.2" x14ac:dyDescent="0.25">
      <c r="C1153" s="142"/>
      <c r="D1153" s="142"/>
      <c r="E1153" s="147"/>
      <c r="F1153" s="144">
        <v>8254</v>
      </c>
      <c r="G1153" s="219" t="s">
        <v>1500</v>
      </c>
      <c r="H1153" s="125"/>
    </row>
    <row r="1154" spans="2:8" ht="13.2" x14ac:dyDescent="0.25">
      <c r="C1154" s="142">
        <v>8260</v>
      </c>
      <c r="D1154" s="142" t="s">
        <v>1501</v>
      </c>
      <c r="E1154" s="147"/>
      <c r="F1154" s="144">
        <v>8261</v>
      </c>
      <c r="G1154" s="220" t="s">
        <v>1502</v>
      </c>
      <c r="H1154" s="145"/>
    </row>
    <row r="1155" spans="2:8" ht="13.2" x14ac:dyDescent="0.25">
      <c r="C1155" s="142" t="s">
        <v>49</v>
      </c>
      <c r="D1155" s="142" t="s">
        <v>49</v>
      </c>
      <c r="E1155" s="147"/>
      <c r="F1155" s="144">
        <v>8262</v>
      </c>
      <c r="G1155" s="144" t="s">
        <v>1503</v>
      </c>
      <c r="H1155" s="145"/>
    </row>
    <row r="1156" spans="2:8" ht="13.2" x14ac:dyDescent="0.25">
      <c r="C1156" s="142" t="s">
        <v>49</v>
      </c>
      <c r="D1156" s="142" t="s">
        <v>49</v>
      </c>
      <c r="E1156" s="147"/>
      <c r="F1156" s="144">
        <v>8263</v>
      </c>
      <c r="G1156" s="144" t="s">
        <v>1504</v>
      </c>
      <c r="H1156" s="145"/>
    </row>
    <row r="1157" spans="2:8" ht="26.4" x14ac:dyDescent="0.25">
      <c r="B1157" s="119" t="s">
        <v>376</v>
      </c>
      <c r="C1157" s="142">
        <v>8270</v>
      </c>
      <c r="D1157" s="142" t="s">
        <v>1505</v>
      </c>
      <c r="E1157" s="147"/>
      <c r="F1157" s="144">
        <v>8271</v>
      </c>
      <c r="G1157" s="144" t="s">
        <v>1506</v>
      </c>
      <c r="H1157" s="145"/>
    </row>
    <row r="1158" spans="2:8" ht="13.2" x14ac:dyDescent="0.25">
      <c r="C1158" s="142" t="s">
        <v>49</v>
      </c>
      <c r="D1158" s="142" t="s">
        <v>49</v>
      </c>
      <c r="E1158" s="147"/>
      <c r="F1158" s="144">
        <v>8272</v>
      </c>
      <c r="G1158" s="144" t="s">
        <v>1507</v>
      </c>
      <c r="H1158" s="145"/>
    </row>
    <row r="1159" spans="2:8" ht="13.2" x14ac:dyDescent="0.25">
      <c r="C1159" s="142" t="s">
        <v>49</v>
      </c>
      <c r="D1159" s="142" t="s">
        <v>49</v>
      </c>
      <c r="E1159" s="147"/>
      <c r="F1159" s="144">
        <v>8273</v>
      </c>
      <c r="G1159" s="144" t="s">
        <v>1508</v>
      </c>
      <c r="H1159" s="145"/>
    </row>
    <row r="1160" spans="2:8" ht="26.4" x14ac:dyDescent="0.25">
      <c r="C1160" s="142">
        <v>8280</v>
      </c>
      <c r="D1160" s="142" t="s">
        <v>1509</v>
      </c>
      <c r="E1160" s="147"/>
      <c r="F1160" s="144">
        <v>8281</v>
      </c>
      <c r="G1160" s="144" t="s">
        <v>1510</v>
      </c>
      <c r="H1160" s="145"/>
    </row>
    <row r="1161" spans="2:8" ht="13.2" x14ac:dyDescent="0.25">
      <c r="C1161" s="142" t="s">
        <v>49</v>
      </c>
      <c r="D1161" s="142" t="s">
        <v>49</v>
      </c>
      <c r="E1161" s="147"/>
      <c r="F1161" s="144">
        <v>8282</v>
      </c>
      <c r="G1161" s="144" t="s">
        <v>1511</v>
      </c>
      <c r="H1161" s="145"/>
    </row>
    <row r="1162" spans="2:8" ht="13.2" x14ac:dyDescent="0.25">
      <c r="C1162" s="142" t="s">
        <v>49</v>
      </c>
      <c r="D1162" s="142" t="s">
        <v>49</v>
      </c>
      <c r="E1162" s="147"/>
      <c r="F1162" s="144">
        <v>8283</v>
      </c>
      <c r="G1162" s="144" t="s">
        <v>1512</v>
      </c>
      <c r="H1162" s="145"/>
    </row>
    <row r="1163" spans="2:8" ht="26.4" x14ac:dyDescent="0.25">
      <c r="B1163" s="126" t="s">
        <v>378</v>
      </c>
      <c r="C1163" s="142">
        <v>8290</v>
      </c>
      <c r="D1163" s="142" t="s">
        <v>1513</v>
      </c>
      <c r="E1163" s="150" t="s">
        <v>378</v>
      </c>
      <c r="F1163" s="144">
        <v>8291</v>
      </c>
      <c r="G1163" s="144" t="s">
        <v>1514</v>
      </c>
      <c r="H1163" s="145"/>
    </row>
    <row r="1164" spans="2:8" ht="26.4" x14ac:dyDescent="0.25">
      <c r="C1164" s="121" t="s">
        <v>49</v>
      </c>
      <c r="D1164" s="121" t="s">
        <v>49</v>
      </c>
      <c r="E1164" s="122" t="s">
        <v>378</v>
      </c>
      <c r="F1164" s="119">
        <v>8295</v>
      </c>
      <c r="G1164" s="119" t="s">
        <v>1515</v>
      </c>
      <c r="H1164" s="145"/>
    </row>
    <row r="1165" spans="2:8" ht="13.2" x14ac:dyDescent="0.25">
      <c r="D1165" s="121"/>
      <c r="E1165" s="122"/>
    </row>
    <row r="1166" spans="2:8" ht="13.2" x14ac:dyDescent="0.25">
      <c r="C1166" s="135">
        <v>83</v>
      </c>
      <c r="D1166" s="140" t="s">
        <v>341</v>
      </c>
      <c r="E1166" s="141"/>
      <c r="F1166" s="131"/>
      <c r="G1166" s="132"/>
      <c r="H1166" s="133"/>
    </row>
    <row r="1167" spans="2:8" ht="13.2" x14ac:dyDescent="0.25">
      <c r="C1167" s="204"/>
      <c r="D1167" s="204"/>
      <c r="E1167" s="205"/>
      <c r="F1167" s="179" t="s">
        <v>49</v>
      </c>
      <c r="G1167" s="179" t="s">
        <v>49</v>
      </c>
      <c r="H1167" s="145"/>
    </row>
    <row r="1168" spans="2:8" ht="13.2" x14ac:dyDescent="0.25">
      <c r="B1168" s="119" t="s">
        <v>376</v>
      </c>
      <c r="C1168" s="142">
        <v>8310</v>
      </c>
      <c r="D1168" s="142" t="s">
        <v>1516</v>
      </c>
      <c r="E1168" s="147"/>
      <c r="F1168" s="144">
        <v>8311</v>
      </c>
      <c r="G1168" s="144" t="s">
        <v>1517</v>
      </c>
      <c r="H1168" s="145"/>
    </row>
    <row r="1169" spans="2:8" ht="13.2" x14ac:dyDescent="0.25">
      <c r="C1169" s="142" t="s">
        <v>49</v>
      </c>
      <c r="D1169" s="142" t="s">
        <v>49</v>
      </c>
      <c r="E1169" s="147"/>
      <c r="F1169" s="144">
        <v>8312</v>
      </c>
      <c r="G1169" s="144" t="s">
        <v>1518</v>
      </c>
      <c r="H1169" s="145"/>
    </row>
    <row r="1170" spans="2:8" ht="13.2" x14ac:dyDescent="0.25">
      <c r="C1170" s="142" t="s">
        <v>49</v>
      </c>
      <c r="D1170" s="142" t="s">
        <v>49</v>
      </c>
      <c r="E1170" s="147"/>
      <c r="F1170" s="144">
        <v>8313</v>
      </c>
      <c r="G1170" s="144" t="s">
        <v>1519</v>
      </c>
      <c r="H1170" s="145"/>
    </row>
    <row r="1171" spans="2:8" ht="13.2" x14ac:dyDescent="0.25">
      <c r="C1171" s="142" t="s">
        <v>49</v>
      </c>
      <c r="D1171" s="142" t="s">
        <v>49</v>
      </c>
      <c r="E1171" s="147" t="s">
        <v>376</v>
      </c>
      <c r="F1171" s="144">
        <v>8314</v>
      </c>
      <c r="G1171" s="144" t="s">
        <v>1520</v>
      </c>
      <c r="H1171" s="145"/>
    </row>
    <row r="1172" spans="2:8" ht="13.2" x14ac:dyDescent="0.25">
      <c r="C1172" s="142" t="s">
        <v>49</v>
      </c>
      <c r="D1172" s="142" t="s">
        <v>49</v>
      </c>
      <c r="E1172" s="147"/>
      <c r="F1172" s="144">
        <v>8317</v>
      </c>
      <c r="G1172" s="144" t="s">
        <v>1521</v>
      </c>
      <c r="H1172" s="145"/>
    </row>
    <row r="1173" spans="2:8" ht="13.2" x14ac:dyDescent="0.25">
      <c r="C1173" s="142" t="s">
        <v>49</v>
      </c>
      <c r="D1173" s="142" t="s">
        <v>49</v>
      </c>
      <c r="E1173" s="147"/>
      <c r="F1173" s="144">
        <v>8319</v>
      </c>
      <c r="G1173" s="144" t="s">
        <v>1522</v>
      </c>
      <c r="H1173" s="145"/>
    </row>
    <row r="1174" spans="2:8" ht="26.4" x14ac:dyDescent="0.25">
      <c r="B1174" s="126" t="s">
        <v>378</v>
      </c>
      <c r="C1174" s="142">
        <v>8320</v>
      </c>
      <c r="D1174" s="142" t="s">
        <v>1523</v>
      </c>
      <c r="E1174" s="150" t="s">
        <v>378</v>
      </c>
      <c r="F1174" s="144">
        <v>8321</v>
      </c>
      <c r="G1174" s="144" t="s">
        <v>1524</v>
      </c>
      <c r="H1174" s="145"/>
    </row>
    <row r="1175" spans="2:8" ht="26.4" x14ac:dyDescent="0.25">
      <c r="C1175" s="142" t="s">
        <v>49</v>
      </c>
      <c r="D1175" s="142" t="s">
        <v>49</v>
      </c>
      <c r="E1175" s="174" t="s">
        <v>378</v>
      </c>
      <c r="F1175" s="144">
        <v>8325</v>
      </c>
      <c r="G1175" s="144" t="s">
        <v>1525</v>
      </c>
      <c r="H1175" s="145"/>
    </row>
    <row r="1176" spans="2:8" ht="26.4" x14ac:dyDescent="0.25">
      <c r="B1176" s="119" t="s">
        <v>376</v>
      </c>
      <c r="C1176" s="142">
        <v>8330</v>
      </c>
      <c r="D1176" s="142" t="s">
        <v>1526</v>
      </c>
      <c r="E1176" s="147"/>
      <c r="F1176" s="144">
        <v>8331</v>
      </c>
      <c r="G1176" s="144" t="s">
        <v>1527</v>
      </c>
      <c r="H1176" s="145"/>
    </row>
    <row r="1177" spans="2:8" ht="13.2" x14ac:dyDescent="0.25">
      <c r="C1177" s="142" t="s">
        <v>49</v>
      </c>
      <c r="D1177" s="142" t="s">
        <v>49</v>
      </c>
      <c r="E1177" s="147"/>
      <c r="F1177" s="144">
        <v>8336</v>
      </c>
      <c r="G1177" s="144" t="s">
        <v>1528</v>
      </c>
      <c r="H1177" s="145"/>
    </row>
    <row r="1178" spans="2:8" ht="13.2" x14ac:dyDescent="0.25">
      <c r="B1178" s="119" t="s">
        <v>376</v>
      </c>
      <c r="C1178" s="142">
        <v>8340</v>
      </c>
      <c r="D1178" s="142" t="s">
        <v>1529</v>
      </c>
      <c r="E1178" s="147"/>
      <c r="F1178" s="144" t="s">
        <v>49</v>
      </c>
      <c r="G1178" s="144" t="s">
        <v>49</v>
      </c>
      <c r="H1178" s="145"/>
    </row>
    <row r="1179" spans="2:8" ht="13.2" x14ac:dyDescent="0.25">
      <c r="B1179" s="119" t="s">
        <v>376</v>
      </c>
      <c r="C1179" s="142">
        <v>8350</v>
      </c>
      <c r="D1179" s="142" t="s">
        <v>1530</v>
      </c>
      <c r="E1179" s="147"/>
      <c r="F1179" s="144" t="s">
        <v>49</v>
      </c>
      <c r="G1179" s="144" t="s">
        <v>49</v>
      </c>
      <c r="H1179" s="145"/>
    </row>
    <row r="1180" spans="2:8" ht="13.2" x14ac:dyDescent="0.25">
      <c r="C1180" s="142">
        <v>8360</v>
      </c>
      <c r="D1180" s="142" t="s">
        <v>1531</v>
      </c>
      <c r="E1180" s="147"/>
      <c r="F1180" s="144">
        <v>8361</v>
      </c>
      <c r="G1180" s="144" t="s">
        <v>1532</v>
      </c>
      <c r="H1180" s="145"/>
    </row>
    <row r="1181" spans="2:8" ht="13.2" x14ac:dyDescent="0.25">
      <c r="C1181" s="142" t="s">
        <v>49</v>
      </c>
      <c r="D1181" s="142" t="s">
        <v>49</v>
      </c>
      <c r="E1181" s="147"/>
      <c r="F1181" s="144">
        <v>8362</v>
      </c>
      <c r="G1181" s="144" t="s">
        <v>1533</v>
      </c>
      <c r="H1181" s="145"/>
    </row>
    <row r="1182" spans="2:8" ht="13.2" x14ac:dyDescent="0.25">
      <c r="C1182" s="142" t="s">
        <v>49</v>
      </c>
      <c r="D1182" s="142" t="s">
        <v>49</v>
      </c>
      <c r="E1182" s="147"/>
      <c r="F1182" s="144">
        <v>8363</v>
      </c>
      <c r="G1182" s="144" t="s">
        <v>1534</v>
      </c>
      <c r="H1182" s="145"/>
    </row>
    <row r="1183" spans="2:8" ht="13.2" x14ac:dyDescent="0.25">
      <c r="C1183" s="142">
        <v>8370</v>
      </c>
      <c r="D1183" s="142" t="s">
        <v>1535</v>
      </c>
      <c r="E1183" s="147"/>
      <c r="F1183" s="144" t="s">
        <v>49</v>
      </c>
      <c r="G1183" s="144" t="s">
        <v>49</v>
      </c>
      <c r="H1183" s="145"/>
    </row>
    <row r="1184" spans="2:8" ht="13.2" x14ac:dyDescent="0.25">
      <c r="C1184" s="142">
        <v>8380</v>
      </c>
      <c r="D1184" s="142" t="s">
        <v>1536</v>
      </c>
      <c r="E1184" s="147"/>
      <c r="F1184" s="144" t="s">
        <v>49</v>
      </c>
      <c r="G1184" s="144" t="s">
        <v>49</v>
      </c>
      <c r="H1184" s="145"/>
    </row>
    <row r="1185" spans="2:8" ht="13.2" x14ac:dyDescent="0.25">
      <c r="B1185" s="119" t="s">
        <v>376</v>
      </c>
      <c r="C1185" s="121">
        <v>8390</v>
      </c>
      <c r="D1185" s="121" t="s">
        <v>1537</v>
      </c>
      <c r="E1185" s="122"/>
      <c r="F1185" s="119" t="s">
        <v>49</v>
      </c>
      <c r="G1185" s="119" t="s">
        <v>49</v>
      </c>
      <c r="H1185" s="145"/>
    </row>
    <row r="1186" spans="2:8" ht="13.2" x14ac:dyDescent="0.25">
      <c r="D1186" s="121"/>
      <c r="E1186" s="122"/>
    </row>
    <row r="1187" spans="2:8" ht="13.2" x14ac:dyDescent="0.25">
      <c r="C1187" s="135">
        <v>84</v>
      </c>
      <c r="D1187" s="140" t="s">
        <v>342</v>
      </c>
      <c r="E1187" s="141"/>
      <c r="F1187" s="131"/>
      <c r="G1187" s="132"/>
      <c r="H1187" s="133"/>
    </row>
    <row r="1188" spans="2:8" ht="13.2" x14ac:dyDescent="0.25">
      <c r="C1188" s="204">
        <v>8400</v>
      </c>
      <c r="D1188" s="204" t="s">
        <v>1538</v>
      </c>
      <c r="E1188" s="205"/>
      <c r="F1188" s="179" t="s">
        <v>49</v>
      </c>
      <c r="G1188" s="179" t="s">
        <v>49</v>
      </c>
      <c r="H1188" s="145"/>
    </row>
    <row r="1189" spans="2:8" ht="13.2" x14ac:dyDescent="0.25">
      <c r="B1189" s="119" t="s">
        <v>376</v>
      </c>
      <c r="C1189" s="142">
        <v>8410</v>
      </c>
      <c r="D1189" s="142" t="s">
        <v>1539</v>
      </c>
      <c r="E1189" s="147"/>
      <c r="F1189" s="144">
        <v>8411</v>
      </c>
      <c r="G1189" s="144" t="s">
        <v>1540</v>
      </c>
      <c r="H1189" s="145"/>
    </row>
    <row r="1190" spans="2:8" ht="13.2" x14ac:dyDescent="0.25">
      <c r="C1190" s="142" t="s">
        <v>49</v>
      </c>
      <c r="D1190" s="142" t="s">
        <v>49</v>
      </c>
      <c r="E1190" s="147"/>
      <c r="F1190" s="144">
        <v>8412</v>
      </c>
      <c r="G1190" s="144" t="s">
        <v>1541</v>
      </c>
      <c r="H1190" s="145"/>
    </row>
    <row r="1191" spans="2:8" ht="13.2" x14ac:dyDescent="0.25">
      <c r="C1191" s="142" t="s">
        <v>49</v>
      </c>
      <c r="D1191" s="142" t="s">
        <v>49</v>
      </c>
      <c r="E1191" s="147"/>
      <c r="F1191" s="144">
        <v>8413</v>
      </c>
      <c r="G1191" s="144" t="s">
        <v>1542</v>
      </c>
      <c r="H1191" s="145"/>
    </row>
    <row r="1192" spans="2:8" ht="13.2" x14ac:dyDescent="0.25">
      <c r="C1192" s="142" t="s">
        <v>49</v>
      </c>
      <c r="D1192" s="142" t="s">
        <v>49</v>
      </c>
      <c r="E1192" s="147"/>
      <c r="F1192" s="144">
        <v>8414</v>
      </c>
      <c r="G1192" s="144" t="s">
        <v>1543</v>
      </c>
      <c r="H1192" s="145"/>
    </row>
    <row r="1193" spans="2:8" ht="13.2" x14ac:dyDescent="0.25">
      <c r="C1193" s="142" t="s">
        <v>49</v>
      </c>
      <c r="D1193" s="142" t="s">
        <v>49</v>
      </c>
      <c r="E1193" s="147"/>
      <c r="F1193" s="144">
        <v>8415</v>
      </c>
      <c r="G1193" s="144" t="s">
        <v>1544</v>
      </c>
      <c r="H1193" s="145"/>
    </row>
    <row r="1194" spans="2:8" ht="13.2" x14ac:dyDescent="0.25">
      <c r="C1194" s="142" t="s">
        <v>49</v>
      </c>
      <c r="D1194" s="142" t="s">
        <v>49</v>
      </c>
      <c r="E1194" s="147"/>
      <c r="F1194" s="144">
        <v>8417</v>
      </c>
      <c r="G1194" s="144" t="s">
        <v>1545</v>
      </c>
      <c r="H1194" s="145"/>
    </row>
    <row r="1195" spans="2:8" ht="13.2" x14ac:dyDescent="0.25">
      <c r="C1195" s="142" t="s">
        <v>49</v>
      </c>
      <c r="D1195" s="142" t="s">
        <v>49</v>
      </c>
      <c r="E1195" s="147"/>
      <c r="F1195" s="144">
        <v>8418</v>
      </c>
      <c r="G1195" s="144" t="s">
        <v>1546</v>
      </c>
      <c r="H1195" s="145"/>
    </row>
    <row r="1196" spans="2:8" ht="13.2" x14ac:dyDescent="0.25">
      <c r="C1196" s="142" t="s">
        <v>49</v>
      </c>
      <c r="D1196" s="142" t="s">
        <v>49</v>
      </c>
      <c r="E1196" s="147"/>
      <c r="F1196" s="144">
        <v>8419</v>
      </c>
      <c r="G1196" s="144" t="s">
        <v>1547</v>
      </c>
      <c r="H1196" s="145"/>
    </row>
    <row r="1197" spans="2:8" ht="13.2" x14ac:dyDescent="0.25">
      <c r="B1197" s="119" t="s">
        <v>376</v>
      </c>
      <c r="C1197" s="142">
        <v>8420</v>
      </c>
      <c r="D1197" s="142" t="s">
        <v>1548</v>
      </c>
      <c r="E1197" s="147"/>
      <c r="F1197" s="144">
        <v>8421</v>
      </c>
      <c r="G1197" s="144" t="s">
        <v>1549</v>
      </c>
      <c r="H1197" s="145"/>
    </row>
    <row r="1198" spans="2:8" ht="13.2" x14ac:dyDescent="0.25">
      <c r="C1198" s="142" t="s">
        <v>49</v>
      </c>
      <c r="D1198" s="142" t="s">
        <v>49</v>
      </c>
      <c r="E1198" s="147" t="s">
        <v>376</v>
      </c>
      <c r="F1198" s="144">
        <v>8422</v>
      </c>
      <c r="G1198" s="144" t="s">
        <v>1550</v>
      </c>
      <c r="H1198" s="145"/>
    </row>
    <row r="1199" spans="2:8" ht="13.2" x14ac:dyDescent="0.25">
      <c r="C1199" s="142" t="s">
        <v>49</v>
      </c>
      <c r="D1199" s="142" t="s">
        <v>49</v>
      </c>
      <c r="E1199" s="147" t="s">
        <v>376</v>
      </c>
      <c r="F1199" s="144">
        <v>8423</v>
      </c>
      <c r="G1199" s="144" t="s">
        <v>1551</v>
      </c>
      <c r="H1199" s="145"/>
    </row>
    <row r="1200" spans="2:8" ht="13.2" x14ac:dyDescent="0.25">
      <c r="C1200" s="142" t="s">
        <v>49</v>
      </c>
      <c r="D1200" s="142" t="s">
        <v>49</v>
      </c>
      <c r="E1200" s="147"/>
      <c r="F1200" s="144">
        <v>8429</v>
      </c>
      <c r="G1200" s="144" t="s">
        <v>1552</v>
      </c>
      <c r="H1200" s="145"/>
    </row>
    <row r="1201" spans="2:8" ht="13.2" x14ac:dyDescent="0.25">
      <c r="B1201" s="119" t="s">
        <v>376</v>
      </c>
      <c r="C1201" s="142">
        <v>8430</v>
      </c>
      <c r="D1201" s="142" t="s">
        <v>1553</v>
      </c>
      <c r="E1201" s="147"/>
      <c r="F1201" s="144">
        <v>8431</v>
      </c>
      <c r="G1201" s="144" t="s">
        <v>1554</v>
      </c>
      <c r="H1201" s="145"/>
    </row>
    <row r="1202" spans="2:8" ht="13.2" x14ac:dyDescent="0.25">
      <c r="C1202" s="142" t="s">
        <v>49</v>
      </c>
      <c r="D1202" s="142" t="s">
        <v>49</v>
      </c>
      <c r="E1202" s="147"/>
      <c r="F1202" s="144">
        <v>8436</v>
      </c>
      <c r="G1202" s="144" t="s">
        <v>1555</v>
      </c>
      <c r="H1202" s="145"/>
    </row>
    <row r="1203" spans="2:8" ht="13.2" x14ac:dyDescent="0.25">
      <c r="C1203" s="142">
        <v>8440</v>
      </c>
      <c r="D1203" s="142" t="s">
        <v>1556</v>
      </c>
      <c r="E1203" s="147"/>
      <c r="F1203" s="144" t="s">
        <v>49</v>
      </c>
      <c r="G1203" s="144" t="s">
        <v>49</v>
      </c>
      <c r="H1203" s="145"/>
    </row>
    <row r="1204" spans="2:8" ht="26.4" x14ac:dyDescent="0.25">
      <c r="B1204" s="119" t="s">
        <v>378</v>
      </c>
      <c r="C1204" s="142">
        <v>8450</v>
      </c>
      <c r="D1204" s="142" t="s">
        <v>1557</v>
      </c>
      <c r="E1204" s="150" t="s">
        <v>378</v>
      </c>
      <c r="F1204" s="144">
        <v>8451</v>
      </c>
      <c r="G1204" s="144" t="s">
        <v>1557</v>
      </c>
      <c r="H1204" s="145"/>
    </row>
    <row r="1205" spans="2:8" ht="26.4" x14ac:dyDescent="0.25">
      <c r="C1205" s="142" t="s">
        <v>49</v>
      </c>
      <c r="D1205" s="142" t="s">
        <v>49</v>
      </c>
      <c r="E1205" s="174" t="s">
        <v>378</v>
      </c>
      <c r="F1205" s="144">
        <v>8455</v>
      </c>
      <c r="G1205" s="144" t="s">
        <v>1558</v>
      </c>
      <c r="H1205" s="145"/>
    </row>
    <row r="1206" spans="2:8" ht="13.2" x14ac:dyDescent="0.25">
      <c r="C1206" s="142">
        <v>8460</v>
      </c>
      <c r="D1206" s="142" t="s">
        <v>1559</v>
      </c>
      <c r="E1206" s="147"/>
      <c r="F1206" s="144">
        <v>8461</v>
      </c>
      <c r="G1206" s="144" t="s">
        <v>1560</v>
      </c>
      <c r="H1206" s="145"/>
    </row>
    <row r="1207" spans="2:8" ht="13.2" x14ac:dyDescent="0.25">
      <c r="C1207" s="142" t="s">
        <v>49</v>
      </c>
      <c r="D1207" s="142" t="s">
        <v>49</v>
      </c>
      <c r="E1207" s="147"/>
      <c r="F1207" s="144">
        <v>8462</v>
      </c>
      <c r="G1207" s="144" t="s">
        <v>1561</v>
      </c>
      <c r="H1207" s="145"/>
    </row>
    <row r="1208" spans="2:8" ht="13.2" x14ac:dyDescent="0.25">
      <c r="C1208" s="142" t="s">
        <v>49</v>
      </c>
      <c r="D1208" s="142" t="s">
        <v>49</v>
      </c>
      <c r="E1208" s="147"/>
      <c r="F1208" s="144">
        <v>8463</v>
      </c>
      <c r="G1208" s="144" t="s">
        <v>1562</v>
      </c>
      <c r="H1208" s="145"/>
    </row>
    <row r="1209" spans="2:8" ht="26.4" x14ac:dyDescent="0.25">
      <c r="B1209" s="119" t="s">
        <v>378</v>
      </c>
      <c r="C1209" s="142">
        <v>8480</v>
      </c>
      <c r="D1209" s="142" t="s">
        <v>1563</v>
      </c>
      <c r="E1209" s="150" t="s">
        <v>378</v>
      </c>
      <c r="F1209" s="144" t="s">
        <v>49</v>
      </c>
      <c r="G1209" s="144" t="s">
        <v>49</v>
      </c>
      <c r="H1209" s="145"/>
    </row>
    <row r="1210" spans="2:8" ht="13.2" x14ac:dyDescent="0.25">
      <c r="B1210" s="123"/>
      <c r="C1210" s="142">
        <v>8490</v>
      </c>
      <c r="D1210" s="142" t="s">
        <v>1564</v>
      </c>
      <c r="E1210" s="147"/>
      <c r="F1210" s="144">
        <v>8491</v>
      </c>
      <c r="G1210" s="144" t="s">
        <v>1565</v>
      </c>
      <c r="H1210" s="145"/>
    </row>
    <row r="1211" spans="2:8" ht="13.2" x14ac:dyDescent="0.25">
      <c r="B1211" s="123"/>
      <c r="D1211" s="121"/>
      <c r="E1211" s="122"/>
    </row>
    <row r="1212" spans="2:8" ht="13.2" x14ac:dyDescent="0.25">
      <c r="B1212" s="123"/>
      <c r="C1212" s="135">
        <v>85</v>
      </c>
      <c r="D1212" s="140" t="s">
        <v>306</v>
      </c>
      <c r="E1212" s="141"/>
      <c r="F1212" s="131"/>
      <c r="G1212" s="132"/>
      <c r="H1212" s="133"/>
    </row>
    <row r="1213" spans="2:8" ht="13.2" x14ac:dyDescent="0.25">
      <c r="B1213" s="123"/>
      <c r="C1213" s="121" t="s">
        <v>49</v>
      </c>
      <c r="D1213" s="121"/>
      <c r="E1213" s="122"/>
    </row>
    <row r="1214" spans="2:8" ht="13.2" x14ac:dyDescent="0.25">
      <c r="B1214" s="123"/>
      <c r="D1214" s="121"/>
      <c r="E1214" s="122"/>
    </row>
    <row r="1215" spans="2:8" ht="13.2" x14ac:dyDescent="0.25">
      <c r="B1215" s="123"/>
      <c r="C1215" s="135">
        <v>86</v>
      </c>
      <c r="D1215" s="140" t="s">
        <v>306</v>
      </c>
      <c r="E1215" s="141"/>
      <c r="F1215" s="131"/>
      <c r="G1215" s="132"/>
      <c r="H1215" s="133"/>
    </row>
    <row r="1216" spans="2:8" ht="13.2" x14ac:dyDescent="0.25">
      <c r="B1216" s="123"/>
      <c r="C1216" s="121" t="s">
        <v>49</v>
      </c>
      <c r="D1216" s="121"/>
      <c r="E1216" s="122"/>
    </row>
    <row r="1217" spans="2:8" ht="13.2" x14ac:dyDescent="0.25">
      <c r="B1217" s="123"/>
      <c r="D1217" s="121"/>
      <c r="E1217" s="122"/>
    </row>
    <row r="1218" spans="2:8" ht="13.2" x14ac:dyDescent="0.25">
      <c r="B1218" s="145" t="s">
        <v>374</v>
      </c>
      <c r="C1218" s="135">
        <v>87</v>
      </c>
      <c r="D1218" s="140" t="s">
        <v>306</v>
      </c>
      <c r="E1218" s="141"/>
      <c r="F1218" s="131"/>
      <c r="G1218" s="132"/>
      <c r="H1218" s="133"/>
    </row>
    <row r="1219" spans="2:8" ht="13.2" x14ac:dyDescent="0.25">
      <c r="B1219" s="123"/>
      <c r="C1219" s="204"/>
      <c r="D1219" s="204"/>
      <c r="E1219" s="205"/>
      <c r="F1219" s="179" t="s">
        <v>49</v>
      </c>
      <c r="G1219" s="179" t="s">
        <v>49</v>
      </c>
      <c r="H1219" s="145" t="s">
        <v>374</v>
      </c>
    </row>
    <row r="1220" spans="2:8" ht="13.2" x14ac:dyDescent="0.25">
      <c r="B1220" s="123"/>
      <c r="C1220" s="121"/>
      <c r="D1220" s="121"/>
      <c r="E1220" s="122"/>
      <c r="F1220" s="119" t="s">
        <v>49</v>
      </c>
      <c r="G1220" s="119" t="s">
        <v>49</v>
      </c>
      <c r="H1220" s="145" t="s">
        <v>374</v>
      </c>
    </row>
    <row r="1221" spans="2:8" ht="13.2" x14ac:dyDescent="0.25">
      <c r="B1221" s="123"/>
      <c r="D1221" s="121"/>
      <c r="E1221" s="122"/>
    </row>
    <row r="1222" spans="2:8" ht="13.2" x14ac:dyDescent="0.25">
      <c r="B1222" s="123"/>
      <c r="C1222" s="135">
        <v>88</v>
      </c>
      <c r="D1222" s="140" t="s">
        <v>343</v>
      </c>
      <c r="E1222" s="141"/>
      <c r="F1222" s="131"/>
      <c r="G1222" s="132"/>
      <c r="H1222" s="133"/>
    </row>
    <row r="1223" spans="2:8" ht="26.4" x14ac:dyDescent="0.25">
      <c r="B1223" s="123"/>
      <c r="D1223" s="221" t="s">
        <v>1604</v>
      </c>
      <c r="E1223" s="222"/>
      <c r="F1223" s="119" t="s">
        <v>49</v>
      </c>
      <c r="G1223" s="119" t="s">
        <v>49</v>
      </c>
      <c r="H1223" s="145"/>
    </row>
    <row r="1224" spans="2:8" ht="13.2" x14ac:dyDescent="0.25">
      <c r="B1224" s="123"/>
      <c r="C1224" s="204">
        <v>8810</v>
      </c>
      <c r="D1224" s="204" t="s">
        <v>1566</v>
      </c>
      <c r="E1224" s="205" t="s">
        <v>376</v>
      </c>
      <c r="F1224" s="179">
        <v>8811</v>
      </c>
      <c r="G1224" s="179" t="s">
        <v>1567</v>
      </c>
      <c r="H1224" s="145"/>
    </row>
    <row r="1225" spans="2:8" ht="13.2" x14ac:dyDescent="0.25">
      <c r="B1225" s="123"/>
      <c r="C1225" s="142" t="s">
        <v>49</v>
      </c>
      <c r="D1225" s="142" t="s">
        <v>49</v>
      </c>
      <c r="E1225" s="147" t="s">
        <v>376</v>
      </c>
      <c r="F1225" s="144">
        <v>8819</v>
      </c>
      <c r="G1225" s="144" t="s">
        <v>1568</v>
      </c>
      <c r="H1225" s="145"/>
    </row>
    <row r="1226" spans="2:8" ht="13.2" x14ac:dyDescent="0.25">
      <c r="C1226" s="149"/>
      <c r="D1226" s="164" t="s">
        <v>1569</v>
      </c>
      <c r="E1226" s="223"/>
      <c r="F1226" s="151"/>
      <c r="G1226" s="151"/>
      <c r="H1226" s="145"/>
    </row>
    <row r="1227" spans="2:8" ht="13.2" x14ac:dyDescent="0.25">
      <c r="C1227" s="177">
        <v>8820</v>
      </c>
      <c r="D1227" s="142" t="s">
        <v>1570</v>
      </c>
      <c r="E1227" s="173"/>
      <c r="F1227" s="178"/>
      <c r="G1227" s="178"/>
      <c r="H1227" s="145"/>
    </row>
    <row r="1228" spans="2:8" ht="13.2" x14ac:dyDescent="0.25">
      <c r="C1228" s="177">
        <v>8830</v>
      </c>
      <c r="D1228" s="142" t="s">
        <v>1571</v>
      </c>
      <c r="E1228" s="174"/>
      <c r="F1228" s="176"/>
      <c r="G1228" s="176"/>
      <c r="H1228" s="145"/>
    </row>
    <row r="1229" spans="2:8" ht="13.2" x14ac:dyDescent="0.25">
      <c r="C1229" s="159">
        <v>8840</v>
      </c>
      <c r="D1229" s="142" t="s">
        <v>1572</v>
      </c>
      <c r="E1229" s="174"/>
      <c r="F1229" s="176"/>
      <c r="G1229" s="176"/>
      <c r="H1229" s="145"/>
    </row>
    <row r="1230" spans="2:8" ht="13.2" x14ac:dyDescent="0.25">
      <c r="B1230" s="119" t="s">
        <v>376</v>
      </c>
      <c r="C1230" s="204">
        <v>8850</v>
      </c>
      <c r="D1230" s="204" t="s">
        <v>1573</v>
      </c>
      <c r="E1230" s="147"/>
      <c r="F1230" s="144">
        <v>8851</v>
      </c>
      <c r="G1230" s="144" t="s">
        <v>1574</v>
      </c>
      <c r="H1230" s="145"/>
    </row>
    <row r="1231" spans="2:8" ht="13.2" x14ac:dyDescent="0.25">
      <c r="C1231" s="142" t="s">
        <v>49</v>
      </c>
      <c r="D1231" s="142" t="s">
        <v>49</v>
      </c>
      <c r="E1231" s="147"/>
      <c r="F1231" s="144">
        <v>8852</v>
      </c>
      <c r="G1231" s="144" t="s">
        <v>1575</v>
      </c>
      <c r="H1231" s="145"/>
    </row>
    <row r="1232" spans="2:8" ht="13.2" x14ac:dyDescent="0.25">
      <c r="C1232" s="142" t="s">
        <v>49</v>
      </c>
      <c r="D1232" s="142" t="s">
        <v>49</v>
      </c>
      <c r="E1232" s="147"/>
      <c r="F1232" s="144">
        <v>8853</v>
      </c>
      <c r="G1232" s="144" t="s">
        <v>1576</v>
      </c>
      <c r="H1232" s="145"/>
    </row>
    <row r="1233" spans="2:8" ht="13.2" x14ac:dyDescent="0.25">
      <c r="C1233" s="142">
        <v>8860</v>
      </c>
      <c r="D1233" s="142" t="s">
        <v>1577</v>
      </c>
      <c r="E1233" s="147"/>
      <c r="F1233" s="144">
        <v>8861</v>
      </c>
      <c r="G1233" s="144" t="s">
        <v>1578</v>
      </c>
      <c r="H1233" s="145"/>
    </row>
    <row r="1234" spans="2:8" ht="13.2" x14ac:dyDescent="0.25">
      <c r="C1234" s="142" t="s">
        <v>49</v>
      </c>
      <c r="D1234" s="142" t="s">
        <v>49</v>
      </c>
      <c r="E1234" s="147"/>
      <c r="F1234" s="144">
        <v>8862</v>
      </c>
      <c r="G1234" s="144" t="s">
        <v>1579</v>
      </c>
      <c r="H1234" s="145"/>
    </row>
    <row r="1235" spans="2:8" ht="13.2" x14ac:dyDescent="0.25">
      <c r="C1235" s="142" t="s">
        <v>49</v>
      </c>
      <c r="D1235" s="142" t="s">
        <v>49</v>
      </c>
      <c r="E1235" s="147"/>
      <c r="F1235" s="144">
        <v>8863</v>
      </c>
      <c r="G1235" s="144" t="s">
        <v>1580</v>
      </c>
      <c r="H1235" s="145"/>
    </row>
    <row r="1236" spans="2:8" ht="13.2" x14ac:dyDescent="0.25">
      <c r="C1236" s="142" t="s">
        <v>49</v>
      </c>
      <c r="D1236" s="142" t="s">
        <v>49</v>
      </c>
      <c r="E1236" s="147"/>
      <c r="F1236" s="144">
        <v>8864</v>
      </c>
      <c r="G1236" s="144" t="s">
        <v>1581</v>
      </c>
      <c r="H1236" s="145"/>
    </row>
    <row r="1237" spans="2:8" ht="13.2" x14ac:dyDescent="0.25">
      <c r="C1237" s="142" t="s">
        <v>49</v>
      </c>
      <c r="D1237" s="142" t="s">
        <v>49</v>
      </c>
      <c r="E1237" s="147"/>
      <c r="F1237" s="144">
        <v>8865</v>
      </c>
      <c r="G1237" s="144" t="s">
        <v>1582</v>
      </c>
      <c r="H1237" s="145"/>
    </row>
    <row r="1238" spans="2:8" ht="13.2" x14ac:dyDescent="0.25">
      <c r="C1238" s="142" t="s">
        <v>49</v>
      </c>
      <c r="D1238" s="142" t="s">
        <v>49</v>
      </c>
      <c r="E1238" s="147"/>
      <c r="F1238" s="144">
        <v>8866</v>
      </c>
      <c r="G1238" s="144" t="s">
        <v>1583</v>
      </c>
      <c r="H1238" s="145"/>
    </row>
    <row r="1239" spans="2:8" ht="13.2" x14ac:dyDescent="0.25">
      <c r="C1239" s="142" t="s">
        <v>49</v>
      </c>
      <c r="D1239" s="142" t="s">
        <v>49</v>
      </c>
      <c r="E1239" s="147"/>
      <c r="F1239" s="144">
        <v>8869</v>
      </c>
      <c r="G1239" s="144" t="s">
        <v>1584</v>
      </c>
      <c r="H1239" s="145"/>
    </row>
    <row r="1240" spans="2:8" ht="26.4" x14ac:dyDescent="0.25">
      <c r="C1240" s="142">
        <v>8880</v>
      </c>
      <c r="D1240" s="142" t="s">
        <v>1585</v>
      </c>
      <c r="E1240" s="147" t="s">
        <v>378</v>
      </c>
      <c r="F1240" s="144">
        <v>8881</v>
      </c>
      <c r="G1240" s="144" t="s">
        <v>1586</v>
      </c>
      <c r="H1240" s="145"/>
    </row>
    <row r="1241" spans="2:8" ht="26.4" x14ac:dyDescent="0.25">
      <c r="B1241" s="118"/>
      <c r="C1241" s="123"/>
      <c r="D1241" s="123"/>
      <c r="E1241" s="122" t="s">
        <v>378</v>
      </c>
      <c r="F1241" s="144">
        <v>8882</v>
      </c>
      <c r="G1241" s="144" t="s">
        <v>1587</v>
      </c>
      <c r="H1241" s="145"/>
    </row>
    <row r="1242" spans="2:8" ht="13.2" x14ac:dyDescent="0.25">
      <c r="C1242" s="142" t="s">
        <v>49</v>
      </c>
      <c r="D1242" s="142" t="s">
        <v>49</v>
      </c>
      <c r="E1242" s="147"/>
      <c r="F1242" s="144">
        <v>8885</v>
      </c>
      <c r="G1242" s="144" t="s">
        <v>1588</v>
      </c>
      <c r="H1242" s="145"/>
    </row>
    <row r="1243" spans="2:8" ht="13.2" x14ac:dyDescent="0.25">
      <c r="C1243" s="142" t="s">
        <v>49</v>
      </c>
      <c r="D1243" s="142" t="s">
        <v>49</v>
      </c>
      <c r="E1243" s="147"/>
      <c r="F1243" s="144">
        <v>8886</v>
      </c>
      <c r="G1243" s="144" t="s">
        <v>1589</v>
      </c>
      <c r="H1243" s="145"/>
    </row>
    <row r="1244" spans="2:8" ht="13.2" x14ac:dyDescent="0.25">
      <c r="C1244" s="142">
        <v>8890</v>
      </c>
      <c r="D1244" s="142" t="s">
        <v>1590</v>
      </c>
      <c r="E1244" s="147"/>
      <c r="F1244" s="144"/>
      <c r="G1244" s="144"/>
      <c r="H1244" s="125"/>
    </row>
    <row r="1245" spans="2:8" ht="13.2" x14ac:dyDescent="0.25">
      <c r="C1245" s="142" t="s">
        <v>49</v>
      </c>
      <c r="D1245" s="142" t="s">
        <v>49</v>
      </c>
      <c r="E1245" s="147"/>
      <c r="F1245" s="144">
        <v>8892</v>
      </c>
      <c r="G1245" s="144" t="s">
        <v>1591</v>
      </c>
      <c r="H1245" s="145"/>
    </row>
    <row r="1246" spans="2:8" ht="13.2" x14ac:dyDescent="0.25">
      <c r="C1246" s="142" t="s">
        <v>49</v>
      </c>
      <c r="D1246" s="142" t="s">
        <v>49</v>
      </c>
      <c r="E1246" s="147"/>
      <c r="F1246" s="144">
        <v>8896</v>
      </c>
      <c r="G1246" s="144" t="s">
        <v>1592</v>
      </c>
      <c r="H1246" s="145"/>
    </row>
    <row r="1247" spans="2:8" ht="13.2" x14ac:dyDescent="0.25">
      <c r="C1247" s="121" t="s">
        <v>49</v>
      </c>
      <c r="D1247" s="121" t="s">
        <v>49</v>
      </c>
      <c r="E1247" s="122"/>
      <c r="F1247" s="119">
        <v>8899</v>
      </c>
      <c r="G1247" s="119" t="s">
        <v>1590</v>
      </c>
      <c r="H1247" s="145"/>
    </row>
    <row r="1248" spans="2:8" ht="13.2" x14ac:dyDescent="0.25">
      <c r="D1248" s="121"/>
      <c r="E1248" s="122"/>
    </row>
    <row r="1249" spans="1:8" ht="13.2" x14ac:dyDescent="0.25">
      <c r="C1249" s="135">
        <v>89</v>
      </c>
      <c r="D1249" s="140" t="s">
        <v>344</v>
      </c>
      <c r="E1249" s="141"/>
      <c r="F1249" s="131"/>
      <c r="G1249" s="132"/>
      <c r="H1249" s="133"/>
    </row>
    <row r="1250" spans="1:8" ht="13.2" x14ac:dyDescent="0.25">
      <c r="A1250" s="125"/>
      <c r="B1250" s="119" t="s">
        <v>376</v>
      </c>
      <c r="C1250" s="204">
        <v>8910</v>
      </c>
      <c r="D1250" s="204" t="s">
        <v>1593</v>
      </c>
      <c r="E1250" s="205"/>
      <c r="F1250" s="179" t="s">
        <v>49</v>
      </c>
      <c r="G1250" s="179" t="s">
        <v>49</v>
      </c>
      <c r="H1250" s="145"/>
    </row>
    <row r="1251" spans="1:8" ht="18.600000000000001" x14ac:dyDescent="0.25">
      <c r="C1251" s="142">
        <v>8920</v>
      </c>
      <c r="D1251" s="142" t="s">
        <v>1594</v>
      </c>
      <c r="E1251" s="147"/>
      <c r="F1251" s="144" t="s">
        <v>49</v>
      </c>
      <c r="G1251" s="144" t="s">
        <v>49</v>
      </c>
      <c r="H1251" s="224"/>
    </row>
    <row r="1252" spans="1:8" ht="13.2" x14ac:dyDescent="0.25">
      <c r="C1252" s="142">
        <v>8930</v>
      </c>
      <c r="D1252" s="142" t="s">
        <v>1595</v>
      </c>
      <c r="E1252" s="147"/>
      <c r="F1252" s="144" t="s">
        <v>49</v>
      </c>
      <c r="G1252" s="144" t="s">
        <v>49</v>
      </c>
      <c r="H1252" s="145"/>
    </row>
    <row r="1253" spans="1:8" ht="26.4" x14ac:dyDescent="0.25">
      <c r="B1253" s="119" t="s">
        <v>378</v>
      </c>
      <c r="C1253" s="142">
        <v>8940</v>
      </c>
      <c r="D1253" s="142" t="s">
        <v>1596</v>
      </c>
      <c r="E1253" s="147"/>
      <c r="F1253" s="144" t="s">
        <v>49</v>
      </c>
      <c r="G1253" s="144" t="s">
        <v>49</v>
      </c>
      <c r="H1253" s="145"/>
    </row>
    <row r="1254" spans="1:8" ht="13.2" x14ac:dyDescent="0.25">
      <c r="C1254" s="142">
        <v>8980</v>
      </c>
      <c r="D1254" s="142" t="s">
        <v>1597</v>
      </c>
      <c r="E1254" s="147"/>
      <c r="F1254" s="144" t="s">
        <v>49</v>
      </c>
      <c r="G1254" s="144" t="s">
        <v>49</v>
      </c>
      <c r="H1254" s="145"/>
    </row>
    <row r="1255" spans="1:8" ht="13.2" x14ac:dyDescent="0.25">
      <c r="B1255" s="119" t="s">
        <v>376</v>
      </c>
      <c r="C1255" s="121">
        <v>8990</v>
      </c>
      <c r="D1255" s="121" t="s">
        <v>1598</v>
      </c>
      <c r="E1255" s="122" t="s">
        <v>376</v>
      </c>
      <c r="F1255" s="119">
        <v>8999</v>
      </c>
      <c r="G1255" s="119" t="s">
        <v>648</v>
      </c>
      <c r="H1255" s="213"/>
    </row>
    <row r="1256" spans="1:8" ht="13.2" x14ac:dyDescent="0.25">
      <c r="B1256" s="118"/>
      <c r="C1256" s="123"/>
      <c r="D1256" s="123"/>
      <c r="E1256" s="123"/>
      <c r="F1256" s="123"/>
    </row>
    <row r="1272" spans="2:7" s="118" customFormat="1" ht="13.2" x14ac:dyDescent="0.25">
      <c r="B1272" s="119"/>
      <c r="C1272" s="159"/>
      <c r="D1272" s="159"/>
      <c r="E1272" s="160"/>
      <c r="F1272" s="134"/>
      <c r="G1272" s="134"/>
    </row>
    <row r="1273" spans="2:7" s="118" customFormat="1" x14ac:dyDescent="0.25">
      <c r="B1273" s="119"/>
      <c r="C1273" s="171"/>
      <c r="D1273" s="226"/>
      <c r="E1273" s="159"/>
      <c r="F1273" s="227"/>
      <c r="G1273" s="210"/>
    </row>
  </sheetData>
  <mergeCells count="8">
    <mergeCell ref="C903:C904"/>
    <mergeCell ref="F903:F904"/>
    <mergeCell ref="G903:G904"/>
    <mergeCell ref="C128:C129"/>
    <mergeCell ref="F128:F129"/>
    <mergeCell ref="G128:G129"/>
    <mergeCell ref="F340:G340"/>
    <mergeCell ref="F343:G343"/>
  </mergeCells>
  <pageMargins left="0.39370078740157483" right="0.39370078740157483" top="0.39370078740157483" bottom="0.39370078740157483" header="0.39370078740157483" footer="0.51181102362204722"/>
  <pageSetup paperSize="9" fitToHeight="0" orientation="landscape" horizontalDpi="4294967292" verticalDpi="4294967292" r:id="rId1"/>
  <headerFooter alignWithMargins="0">
    <oddHeader>&amp;L&amp;"Verdana,Fet"&amp;12Kontoplan BAS 2016
 &amp;R&amp;P (&amp;N)</oddHeader>
    <oddFooter>&amp;LKontoplan_Normal_2016_ver1_1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QC1072"/>
  <sheetViews>
    <sheetView topLeftCell="B1" zoomScaleNormal="100" workbookViewId="0">
      <selection activeCell="D3" sqref="D3"/>
    </sheetView>
  </sheetViews>
  <sheetFormatPr defaultColWidth="8.88671875" defaultRowHeight="11.4" x14ac:dyDescent="0.2"/>
  <cols>
    <col min="1" max="1" width="4.6640625" style="7" hidden="1" customWidth="1"/>
    <col min="2" max="2" width="29.5546875" style="7" bestFit="1" customWidth="1"/>
    <col min="3" max="3" width="7.33203125" style="7" customWidth="1"/>
    <col min="4" max="4" width="31.5546875" style="40" bestFit="1" customWidth="1"/>
    <col min="5" max="5" width="10.44140625" style="40" bestFit="1" customWidth="1"/>
    <col min="6" max="6" width="10.33203125" style="7" customWidth="1"/>
    <col min="7" max="8" width="10.33203125" style="7" bestFit="1" customWidth="1"/>
    <col min="9" max="9" width="10.88671875" style="7" bestFit="1" customWidth="1"/>
    <col min="10" max="10" width="9" style="7" bestFit="1" customWidth="1"/>
    <col min="11" max="26" width="7.6640625" style="7" customWidth="1"/>
    <col min="27" max="16384" width="8.88671875" style="7"/>
  </cols>
  <sheetData>
    <row r="1" spans="1:445" ht="13.2" x14ac:dyDescent="0.25">
      <c r="A1" s="24" t="s">
        <v>70</v>
      </c>
      <c r="B1" s="1"/>
      <c r="C1" s="1"/>
      <c r="D1" s="1"/>
      <c r="E1" s="37" t="s">
        <v>1</v>
      </c>
      <c r="F1" s="3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</row>
    <row r="2" spans="1:445" s="47" customFormat="1" ht="13.2" x14ac:dyDescent="0.25">
      <c r="A2" s="24" t="s">
        <v>368</v>
      </c>
      <c r="B2" s="24" t="s">
        <v>360</v>
      </c>
      <c r="C2" s="42" t="s">
        <v>2</v>
      </c>
      <c r="D2" s="42" t="s">
        <v>3</v>
      </c>
      <c r="E2" s="44" t="s">
        <v>48</v>
      </c>
      <c r="F2" s="44" t="s">
        <v>84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</row>
    <row r="3" spans="1:445" ht="13.2" x14ac:dyDescent="0.25">
      <c r="A3" s="1">
        <v>1</v>
      </c>
      <c r="B3" s="1" t="s">
        <v>263</v>
      </c>
      <c r="C3" s="1">
        <v>1700</v>
      </c>
      <c r="D3" s="1" t="s">
        <v>69</v>
      </c>
      <c r="E3" s="39">
        <v>200</v>
      </c>
      <c r="F3" s="39">
        <v>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</row>
    <row r="4" spans="1:445" ht="13.2" x14ac:dyDescent="0.25">
      <c r="A4" s="1">
        <v>1</v>
      </c>
      <c r="B4" s="1" t="s">
        <v>263</v>
      </c>
      <c r="C4" s="1">
        <v>1910</v>
      </c>
      <c r="D4" s="1" t="s">
        <v>7</v>
      </c>
      <c r="E4" s="39">
        <v>3880</v>
      </c>
      <c r="F4" s="39">
        <v>3880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</row>
    <row r="5" spans="1:445" ht="13.2" x14ac:dyDescent="0.25">
      <c r="A5" s="1">
        <v>1</v>
      </c>
      <c r="B5" s="1" t="s">
        <v>263</v>
      </c>
      <c r="C5" s="1">
        <v>1920</v>
      </c>
      <c r="D5" s="1" t="s">
        <v>8</v>
      </c>
      <c r="E5" s="39">
        <v>14432</v>
      </c>
      <c r="F5" s="39">
        <v>13949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</row>
    <row r="6" spans="1:445" ht="13.2" x14ac:dyDescent="0.25">
      <c r="A6" s="1">
        <v>1</v>
      </c>
      <c r="B6" s="1" t="s">
        <v>263</v>
      </c>
      <c r="C6" s="1">
        <v>1952</v>
      </c>
      <c r="D6" s="1" t="s">
        <v>66</v>
      </c>
      <c r="E6" s="39">
        <v>100000</v>
      </c>
      <c r="F6" s="39">
        <v>100000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</row>
    <row r="7" spans="1:445" ht="13.2" x14ac:dyDescent="0.25">
      <c r="A7" s="1">
        <v>1</v>
      </c>
      <c r="B7" s="1" t="s">
        <v>263</v>
      </c>
      <c r="C7" s="1">
        <v>1960</v>
      </c>
      <c r="D7" s="1" t="s">
        <v>225</v>
      </c>
      <c r="E7" s="39">
        <v>161300</v>
      </c>
      <c r="F7" s="39">
        <v>140829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</row>
    <row r="8" spans="1:445" ht="13.2" x14ac:dyDescent="0.25">
      <c r="A8" s="1">
        <v>1</v>
      </c>
      <c r="B8" s="114" t="s">
        <v>365</v>
      </c>
      <c r="C8" s="114"/>
      <c r="D8" s="114"/>
      <c r="E8" s="115">
        <v>279812</v>
      </c>
      <c r="F8" s="115">
        <v>258658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</row>
    <row r="9" spans="1:445" ht="13.2" x14ac:dyDescent="0.25">
      <c r="A9" s="1">
        <v>2</v>
      </c>
      <c r="B9" s="1" t="s">
        <v>276</v>
      </c>
      <c r="C9" s="1">
        <v>2091</v>
      </c>
      <c r="D9" s="1" t="s">
        <v>9</v>
      </c>
      <c r="E9" s="39">
        <v>-90000</v>
      </c>
      <c r="F9" s="39">
        <v>-90000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</row>
    <row r="10" spans="1:445" ht="13.2" x14ac:dyDescent="0.25">
      <c r="A10" s="1">
        <v>2</v>
      </c>
      <c r="B10" s="1" t="s">
        <v>276</v>
      </c>
      <c r="C10" s="1">
        <v>2099</v>
      </c>
      <c r="D10" s="1" t="s">
        <v>10</v>
      </c>
      <c r="E10" s="39">
        <v>-39812</v>
      </c>
      <c r="F10" s="39">
        <v>-18658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</row>
    <row r="11" spans="1:445" ht="13.2" x14ac:dyDescent="0.25">
      <c r="A11" s="1">
        <v>2</v>
      </c>
      <c r="B11" s="1" t="s">
        <v>276</v>
      </c>
      <c r="C11" s="1">
        <v>2128</v>
      </c>
      <c r="D11" s="1" t="s">
        <v>11</v>
      </c>
      <c r="E11" s="39">
        <v>-150000</v>
      </c>
      <c r="F11" s="39">
        <v>-150000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</row>
    <row r="12" spans="1:445" ht="13.2" x14ac:dyDescent="0.25">
      <c r="A12" s="1">
        <v>2</v>
      </c>
      <c r="B12" s="114" t="s">
        <v>366</v>
      </c>
      <c r="C12" s="114"/>
      <c r="D12" s="114"/>
      <c r="E12" s="115">
        <v>-279812</v>
      </c>
      <c r="F12" s="115">
        <v>-258658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</row>
    <row r="13" spans="1:445" ht="13.2" x14ac:dyDescent="0.25">
      <c r="A13" s="1" t="s">
        <v>5</v>
      </c>
      <c r="B13" s="1"/>
      <c r="C13" s="1"/>
      <c r="D13" s="1"/>
      <c r="E13" s="39">
        <v>0</v>
      </c>
      <c r="F13" s="39"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</row>
    <row r="14" spans="1:445" ht="13.2" x14ac:dyDescent="0.25">
      <c r="A14"/>
      <c r="B14"/>
      <c r="C14" s="1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</row>
    <row r="15" spans="1:445" ht="13.2" x14ac:dyDescent="0.25">
      <c r="A15"/>
      <c r="B15"/>
      <c r="C15" s="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</row>
    <row r="16" spans="1:445" ht="13.2" x14ac:dyDescent="0.25">
      <c r="A16"/>
      <c r="B16"/>
      <c r="C16" s="1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</row>
    <row r="17" spans="1:445" ht="13.2" x14ac:dyDescent="0.25">
      <c r="A17"/>
      <c r="B17"/>
      <c r="C17" s="1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</row>
    <row r="18" spans="1:445" ht="13.2" x14ac:dyDescent="0.25">
      <c r="A18"/>
      <c r="B18"/>
      <c r="C18" s="1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</row>
    <row r="19" spans="1:445" ht="13.2" x14ac:dyDescent="0.25">
      <c r="A19"/>
      <c r="B19"/>
      <c r="C19" s="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</row>
    <row r="20" spans="1:445" ht="13.2" x14ac:dyDescent="0.25">
      <c r="A20"/>
      <c r="B20"/>
      <c r="C20" s="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</row>
    <row r="21" spans="1:445" ht="13.2" x14ac:dyDescent="0.25">
      <c r="A21"/>
      <c r="B21"/>
      <c r="C21" s="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</row>
    <row r="22" spans="1:445" ht="13.2" x14ac:dyDescent="0.25">
      <c r="A22"/>
      <c r="B22"/>
      <c r="C22" s="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</row>
    <row r="23" spans="1:445" ht="13.2" x14ac:dyDescent="0.25">
      <c r="A23"/>
      <c r="B23"/>
      <c r="C23" s="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</row>
    <row r="24" spans="1:445" ht="13.2" x14ac:dyDescent="0.25">
      <c r="A24"/>
      <c r="B24"/>
      <c r="C24" s="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</row>
    <row r="25" spans="1:445" ht="13.2" x14ac:dyDescent="0.25">
      <c r="A25"/>
      <c r="B25"/>
      <c r="C25" s="1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</row>
    <row r="26" spans="1:445" ht="13.2" x14ac:dyDescent="0.25">
      <c r="A26"/>
      <c r="B26"/>
      <c r="C26" s="1"/>
      <c r="D26"/>
      <c r="E26"/>
      <c r="F26"/>
      <c r="G26" s="1"/>
      <c r="H26" s="1"/>
      <c r="I26" s="1"/>
    </row>
    <row r="27" spans="1:445" ht="13.2" x14ac:dyDescent="0.25">
      <c r="A27"/>
      <c r="B27"/>
      <c r="C27" s="1"/>
      <c r="D27"/>
      <c r="E27"/>
      <c r="F27"/>
      <c r="G27" s="1"/>
      <c r="H27" s="1"/>
      <c r="I27" s="1"/>
    </row>
    <row r="28" spans="1:445" ht="13.2" x14ac:dyDescent="0.25">
      <c r="A28"/>
      <c r="B28"/>
      <c r="C28" s="1"/>
      <c r="D28"/>
      <c r="E28"/>
      <c r="F28"/>
      <c r="G28" s="1"/>
      <c r="H28" s="1"/>
      <c r="I28" s="1"/>
    </row>
    <row r="29" spans="1:445" ht="13.2" x14ac:dyDescent="0.25">
      <c r="A29"/>
      <c r="B29"/>
      <c r="C29" s="1"/>
      <c r="D29"/>
      <c r="E29"/>
      <c r="F29"/>
      <c r="G29" s="1"/>
      <c r="H29" s="1"/>
      <c r="I29" s="1"/>
    </row>
    <row r="30" spans="1:445" ht="13.2" x14ac:dyDescent="0.25">
      <c r="A30"/>
      <c r="B30"/>
      <c r="C30" s="1"/>
      <c r="D30"/>
      <c r="E30"/>
      <c r="F30"/>
      <c r="G30" s="1"/>
      <c r="H30" s="1"/>
      <c r="I30" s="1"/>
    </row>
    <row r="31" spans="1:445" ht="13.2" x14ac:dyDescent="0.25">
      <c r="A31"/>
      <c r="B31"/>
      <c r="C31" s="1"/>
      <c r="D31"/>
      <c r="E31"/>
      <c r="F31"/>
      <c r="G31" s="1"/>
      <c r="H31" s="1"/>
      <c r="I31" s="1"/>
    </row>
    <row r="32" spans="1:445" ht="13.2" x14ac:dyDescent="0.25">
      <c r="A32"/>
      <c r="B32"/>
      <c r="C32" s="1"/>
      <c r="D32"/>
      <c r="E32"/>
      <c r="F32"/>
      <c r="G32" s="1"/>
      <c r="H32" s="1"/>
      <c r="I32" s="1"/>
    </row>
    <row r="33" spans="1:9" ht="13.2" x14ac:dyDescent="0.25">
      <c r="A33"/>
      <c r="B33"/>
      <c r="C33" s="1"/>
      <c r="D33"/>
      <c r="E33"/>
      <c r="F33"/>
      <c r="G33" s="1"/>
      <c r="H33" s="1"/>
      <c r="I33" s="1"/>
    </row>
    <row r="34" spans="1:9" ht="13.2" x14ac:dyDescent="0.25">
      <c r="A34"/>
      <c r="B34"/>
      <c r="C34" s="1"/>
      <c r="D34"/>
      <c r="E34"/>
      <c r="F34"/>
      <c r="G34" s="1"/>
      <c r="H34" s="1"/>
      <c r="I34" s="1"/>
    </row>
    <row r="35" spans="1:9" ht="13.2" x14ac:dyDescent="0.25">
      <c r="A35"/>
      <c r="B35"/>
      <c r="C35" s="1"/>
      <c r="D35"/>
      <c r="E35"/>
      <c r="F35"/>
      <c r="G35" s="1"/>
      <c r="H35" s="1"/>
      <c r="I35" s="1"/>
    </row>
    <row r="36" spans="1:9" ht="13.2" x14ac:dyDescent="0.25">
      <c r="A36" s="1"/>
      <c r="B36" s="1"/>
      <c r="C36" s="1"/>
      <c r="D36" s="38"/>
      <c r="E36" s="38"/>
      <c r="F36" s="1"/>
      <c r="G36" s="1"/>
      <c r="H36" s="1"/>
      <c r="I36" s="1"/>
    </row>
    <row r="37" spans="1:9" ht="13.2" x14ac:dyDescent="0.25">
      <c r="A37" s="1"/>
      <c r="B37" s="1"/>
      <c r="C37" s="1"/>
      <c r="D37" s="38"/>
      <c r="E37" s="38"/>
      <c r="F37" s="1"/>
      <c r="G37" s="1"/>
      <c r="H37" s="1"/>
      <c r="I37" s="1"/>
    </row>
    <row r="38" spans="1:9" ht="13.2" x14ac:dyDescent="0.25">
      <c r="A38" s="1"/>
      <c r="B38" s="1"/>
      <c r="C38" s="1"/>
      <c r="D38" s="38"/>
      <c r="E38" s="38"/>
      <c r="F38" s="1"/>
      <c r="G38" s="1"/>
      <c r="H38" s="1"/>
      <c r="I38" s="1"/>
    </row>
    <row r="39" spans="1:9" ht="13.2" x14ac:dyDescent="0.25">
      <c r="A39" s="1"/>
      <c r="B39" s="1"/>
      <c r="C39" s="1"/>
      <c r="D39" s="38"/>
      <c r="E39" s="38"/>
      <c r="F39" s="1"/>
      <c r="G39" s="1"/>
      <c r="H39" s="1"/>
      <c r="I39" s="1"/>
    </row>
    <row r="40" spans="1:9" ht="13.2" x14ac:dyDescent="0.25">
      <c r="A40" s="1"/>
      <c r="B40" s="1"/>
      <c r="C40" s="1"/>
      <c r="D40" s="38"/>
      <c r="E40" s="38"/>
      <c r="F40" s="1"/>
      <c r="G40" s="1"/>
      <c r="H40" s="1"/>
      <c r="I40" s="1"/>
    </row>
    <row r="41" spans="1:9" ht="13.2" x14ac:dyDescent="0.25">
      <c r="A41" s="1"/>
      <c r="B41" s="1"/>
      <c r="C41" s="1"/>
      <c r="D41" s="38"/>
      <c r="E41" s="38"/>
      <c r="F41" s="1"/>
      <c r="G41" s="1"/>
      <c r="H41" s="1"/>
      <c r="I41" s="1"/>
    </row>
    <row r="42" spans="1:9" ht="13.2" x14ac:dyDescent="0.25">
      <c r="A42" s="1"/>
      <c r="B42" s="1"/>
      <c r="C42" s="1"/>
      <c r="D42" s="38"/>
      <c r="E42" s="38"/>
      <c r="F42" s="1"/>
      <c r="G42" s="1"/>
      <c r="H42" s="1"/>
      <c r="I42" s="1"/>
    </row>
    <row r="43" spans="1:9" ht="13.2" x14ac:dyDescent="0.25">
      <c r="A43" s="1"/>
      <c r="B43" s="1"/>
      <c r="C43" s="1"/>
      <c r="D43" s="38"/>
      <c r="E43" s="38"/>
      <c r="F43" s="1"/>
      <c r="G43" s="1"/>
      <c r="H43" s="1"/>
      <c r="I43" s="1"/>
    </row>
    <row r="44" spans="1:9" ht="13.2" x14ac:dyDescent="0.25">
      <c r="A44" s="1"/>
      <c r="B44" s="1"/>
      <c r="C44" s="1"/>
      <c r="D44" s="38"/>
      <c r="E44" s="38"/>
      <c r="F44" s="1"/>
      <c r="G44" s="1"/>
      <c r="H44" s="1"/>
      <c r="I44" s="1"/>
    </row>
    <row r="45" spans="1:9" ht="13.2" x14ac:dyDescent="0.25">
      <c r="A45" s="1"/>
      <c r="B45" s="1"/>
      <c r="C45" s="1"/>
      <c r="D45" s="38"/>
      <c r="E45" s="38"/>
      <c r="F45" s="1"/>
      <c r="G45" s="1"/>
      <c r="H45" s="1"/>
      <c r="I45" s="1"/>
    </row>
    <row r="46" spans="1:9" ht="13.2" x14ac:dyDescent="0.25">
      <c r="A46" s="1"/>
      <c r="B46" s="1"/>
      <c r="C46" s="1"/>
      <c r="D46" s="38"/>
      <c r="E46" s="38"/>
      <c r="F46" s="1"/>
      <c r="G46" s="1"/>
      <c r="H46" s="1"/>
      <c r="I46" s="1"/>
    </row>
    <row r="47" spans="1:9" ht="13.2" x14ac:dyDescent="0.25">
      <c r="A47" s="1"/>
      <c r="B47" s="1"/>
      <c r="C47" s="1"/>
      <c r="D47" s="38"/>
      <c r="E47" s="38"/>
      <c r="F47" s="1"/>
      <c r="G47" s="1"/>
      <c r="H47" s="1"/>
      <c r="I47" s="1"/>
    </row>
    <row r="48" spans="1:9" ht="13.2" x14ac:dyDescent="0.25">
      <c r="A48" s="1"/>
      <c r="B48" s="1"/>
      <c r="C48" s="1"/>
      <c r="D48" s="38"/>
      <c r="E48" s="38"/>
      <c r="F48" s="1"/>
      <c r="G48" s="1"/>
      <c r="H48" s="1"/>
      <c r="I48" s="1"/>
    </row>
    <row r="49" spans="1:9" ht="13.2" x14ac:dyDescent="0.25">
      <c r="A49" s="1"/>
      <c r="B49" s="1"/>
      <c r="C49" s="1"/>
      <c r="D49" s="38"/>
      <c r="E49" s="38"/>
      <c r="F49" s="1"/>
      <c r="G49" s="1"/>
      <c r="H49" s="1"/>
      <c r="I49" s="1"/>
    </row>
    <row r="50" spans="1:9" ht="13.2" x14ac:dyDescent="0.25">
      <c r="A50" s="1"/>
      <c r="B50" s="1"/>
      <c r="C50" s="1"/>
      <c r="D50" s="38"/>
      <c r="E50" s="38"/>
      <c r="F50" s="1"/>
      <c r="G50" s="1"/>
      <c r="H50" s="1"/>
      <c r="I50" s="1"/>
    </row>
    <row r="51" spans="1:9" ht="13.2" x14ac:dyDescent="0.25">
      <c r="A51" s="1"/>
      <c r="B51" s="1"/>
      <c r="C51" s="1"/>
      <c r="D51" s="38"/>
      <c r="E51" s="38"/>
      <c r="F51" s="1"/>
      <c r="G51" s="1"/>
      <c r="H51" s="1"/>
      <c r="I51" s="1"/>
    </row>
    <row r="52" spans="1:9" ht="13.2" x14ac:dyDescent="0.25">
      <c r="A52" s="1"/>
      <c r="B52" s="1"/>
      <c r="C52" s="1"/>
      <c r="D52" s="38"/>
      <c r="E52" s="38"/>
      <c r="F52" s="1"/>
      <c r="G52" s="1"/>
      <c r="H52" s="1"/>
      <c r="I52" s="1"/>
    </row>
    <row r="53" spans="1:9" ht="13.2" x14ac:dyDescent="0.25">
      <c r="A53" s="1"/>
      <c r="B53" s="1"/>
      <c r="C53" s="1"/>
      <c r="D53" s="38"/>
      <c r="E53" s="38"/>
      <c r="F53" s="1"/>
      <c r="G53" s="1"/>
      <c r="H53" s="1"/>
      <c r="I53" s="1"/>
    </row>
    <row r="54" spans="1:9" ht="13.2" x14ac:dyDescent="0.25">
      <c r="A54" s="1"/>
      <c r="B54" s="1"/>
      <c r="C54" s="1"/>
      <c r="D54" s="38"/>
      <c r="E54" s="38"/>
      <c r="F54" s="1"/>
      <c r="G54" s="1"/>
      <c r="H54" s="1"/>
      <c r="I54" s="1"/>
    </row>
    <row r="55" spans="1:9" ht="13.2" x14ac:dyDescent="0.25">
      <c r="A55" s="1"/>
      <c r="B55" s="1"/>
      <c r="C55" s="1"/>
      <c r="D55" s="38"/>
      <c r="E55" s="38"/>
      <c r="F55" s="1"/>
      <c r="G55" s="1"/>
      <c r="H55" s="1"/>
      <c r="I55" s="1"/>
    </row>
    <row r="56" spans="1:9" ht="13.2" x14ac:dyDescent="0.25">
      <c r="A56" s="1"/>
      <c r="B56" s="1"/>
      <c r="C56" s="1"/>
      <c r="D56" s="38"/>
      <c r="E56" s="38"/>
      <c r="F56" s="1"/>
      <c r="G56" s="1"/>
      <c r="H56" s="1"/>
      <c r="I56" s="1"/>
    </row>
    <row r="57" spans="1:9" ht="13.2" x14ac:dyDescent="0.25">
      <c r="A57" s="1"/>
      <c r="B57" s="1"/>
      <c r="C57" s="1"/>
      <c r="D57" s="38"/>
      <c r="E57" s="38"/>
      <c r="F57" s="1"/>
      <c r="G57" s="1"/>
      <c r="H57" s="1"/>
      <c r="I57" s="1"/>
    </row>
    <row r="58" spans="1:9" ht="13.2" x14ac:dyDescent="0.25">
      <c r="A58" s="1"/>
      <c r="B58" s="1"/>
      <c r="C58" s="1"/>
      <c r="D58" s="38"/>
      <c r="E58" s="38"/>
      <c r="F58" s="1"/>
      <c r="G58" s="1"/>
      <c r="H58" s="1"/>
      <c r="I58" s="1"/>
    </row>
    <row r="59" spans="1:9" ht="13.2" x14ac:dyDescent="0.25">
      <c r="A59" s="1"/>
      <c r="B59" s="1"/>
      <c r="C59" s="1"/>
      <c r="D59" s="38"/>
      <c r="E59" s="38"/>
      <c r="F59" s="1"/>
      <c r="G59" s="1"/>
      <c r="H59" s="1"/>
      <c r="I59" s="1"/>
    </row>
    <row r="60" spans="1:9" ht="13.2" x14ac:dyDescent="0.25">
      <c r="A60" s="1"/>
      <c r="B60" s="1"/>
      <c r="C60" s="1"/>
      <c r="D60" s="38"/>
      <c r="E60" s="38"/>
      <c r="F60" s="1"/>
      <c r="G60" s="1"/>
      <c r="H60" s="1"/>
      <c r="I60" s="1"/>
    </row>
    <row r="61" spans="1:9" ht="13.2" x14ac:dyDescent="0.25">
      <c r="A61" s="1"/>
      <c r="B61" s="1"/>
      <c r="C61" s="1"/>
      <c r="D61" s="38"/>
      <c r="E61" s="38"/>
      <c r="F61" s="1"/>
      <c r="G61" s="1"/>
      <c r="H61" s="1"/>
      <c r="I61" s="1"/>
    </row>
    <row r="62" spans="1:9" ht="13.2" x14ac:dyDescent="0.25">
      <c r="A62" s="1"/>
      <c r="B62" s="1"/>
      <c r="C62" s="1"/>
      <c r="D62" s="38"/>
      <c r="E62" s="38"/>
      <c r="F62" s="1"/>
      <c r="G62" s="1"/>
      <c r="H62" s="1"/>
      <c r="I62" s="1"/>
    </row>
    <row r="63" spans="1:9" ht="13.2" x14ac:dyDescent="0.25">
      <c r="A63" s="1"/>
      <c r="B63" s="1"/>
      <c r="C63" s="1"/>
      <c r="D63" s="38"/>
      <c r="E63" s="38"/>
      <c r="F63" s="1"/>
      <c r="G63" s="1"/>
      <c r="H63" s="1"/>
      <c r="I63" s="1"/>
    </row>
    <row r="64" spans="1:9" ht="13.2" x14ac:dyDescent="0.25">
      <c r="A64" s="1"/>
      <c r="B64" s="1"/>
      <c r="C64" s="1"/>
      <c r="D64" s="38"/>
      <c r="E64" s="38"/>
      <c r="F64" s="1"/>
      <c r="G64" s="1"/>
      <c r="H64" s="1"/>
      <c r="I64" s="1"/>
    </row>
    <row r="65" spans="1:9" ht="13.2" x14ac:dyDescent="0.25">
      <c r="A65" s="1"/>
      <c r="B65" s="1"/>
      <c r="C65" s="1"/>
      <c r="D65" s="38"/>
      <c r="E65" s="38"/>
      <c r="F65" s="1"/>
      <c r="G65" s="1"/>
      <c r="H65" s="1"/>
      <c r="I65" s="1"/>
    </row>
    <row r="66" spans="1:9" ht="13.2" x14ac:dyDescent="0.25">
      <c r="A66" s="1"/>
      <c r="B66" s="1"/>
      <c r="C66" s="1"/>
      <c r="D66" s="38"/>
      <c r="E66" s="38"/>
      <c r="F66" s="1"/>
      <c r="G66" s="1"/>
      <c r="H66" s="1"/>
      <c r="I66" s="1"/>
    </row>
    <row r="67" spans="1:9" ht="13.2" x14ac:dyDescent="0.25">
      <c r="A67" s="1"/>
      <c r="B67" s="1"/>
      <c r="C67" s="1"/>
      <c r="D67" s="38"/>
      <c r="E67" s="38"/>
      <c r="F67" s="1"/>
      <c r="G67" s="1"/>
      <c r="H67" s="1"/>
      <c r="I67" s="1"/>
    </row>
    <row r="68" spans="1:9" ht="13.2" x14ac:dyDescent="0.25">
      <c r="A68" s="1"/>
      <c r="B68" s="1"/>
      <c r="C68" s="1"/>
      <c r="D68" s="38"/>
      <c r="E68" s="38"/>
      <c r="F68" s="1"/>
      <c r="G68" s="1"/>
      <c r="H68" s="1"/>
      <c r="I68" s="1"/>
    </row>
    <row r="69" spans="1:9" ht="13.2" x14ac:dyDescent="0.25">
      <c r="A69" s="1"/>
      <c r="B69" s="1"/>
      <c r="C69" s="1"/>
      <c r="D69" s="38"/>
      <c r="E69" s="38"/>
      <c r="F69" s="1"/>
      <c r="G69" s="1"/>
      <c r="H69" s="1"/>
      <c r="I69" s="1"/>
    </row>
    <row r="70" spans="1:9" ht="13.2" x14ac:dyDescent="0.25">
      <c r="A70" s="1"/>
      <c r="B70" s="1"/>
      <c r="C70" s="1"/>
      <c r="D70" s="38"/>
      <c r="E70" s="38"/>
      <c r="F70" s="1"/>
      <c r="G70" s="1"/>
      <c r="H70" s="1"/>
      <c r="I70" s="1"/>
    </row>
    <row r="71" spans="1:9" ht="13.2" x14ac:dyDescent="0.25">
      <c r="A71" s="1"/>
      <c r="B71" s="1"/>
      <c r="C71" s="1"/>
      <c r="D71" s="38"/>
      <c r="E71" s="38"/>
      <c r="F71" s="1"/>
      <c r="G71" s="1"/>
      <c r="H71" s="1"/>
      <c r="I71" s="1"/>
    </row>
    <row r="72" spans="1:9" ht="13.2" x14ac:dyDescent="0.25">
      <c r="A72" s="1"/>
      <c r="B72" s="1"/>
      <c r="C72" s="1"/>
      <c r="D72" s="38"/>
      <c r="E72" s="38"/>
      <c r="F72" s="1"/>
      <c r="G72" s="1"/>
      <c r="H72" s="1"/>
      <c r="I72" s="1"/>
    </row>
    <row r="73" spans="1:9" ht="13.2" x14ac:dyDescent="0.25">
      <c r="A73" s="1"/>
      <c r="B73" s="1"/>
      <c r="C73" s="1"/>
      <c r="D73" s="38"/>
      <c r="E73" s="38"/>
      <c r="F73" s="1"/>
      <c r="G73" s="1"/>
      <c r="H73" s="1"/>
      <c r="I73" s="1"/>
    </row>
    <row r="74" spans="1:9" ht="13.2" x14ac:dyDescent="0.25">
      <c r="A74" s="1"/>
      <c r="B74" s="1"/>
      <c r="C74" s="1"/>
      <c r="D74" s="38"/>
      <c r="E74" s="38"/>
      <c r="F74" s="1"/>
      <c r="G74" s="1"/>
      <c r="H74" s="1"/>
      <c r="I74" s="1"/>
    </row>
    <row r="75" spans="1:9" ht="13.2" x14ac:dyDescent="0.25">
      <c r="A75" s="1"/>
      <c r="B75" s="1"/>
      <c r="C75" s="1"/>
      <c r="D75" s="38"/>
      <c r="E75" s="38"/>
      <c r="F75" s="1"/>
      <c r="G75" s="1"/>
      <c r="H75" s="1"/>
      <c r="I75" s="1"/>
    </row>
    <row r="76" spans="1:9" ht="13.2" x14ac:dyDescent="0.25">
      <c r="A76" s="1"/>
      <c r="B76" s="1"/>
      <c r="C76" s="1"/>
      <c r="D76" s="38"/>
      <c r="E76" s="38"/>
      <c r="F76" s="1"/>
      <c r="G76" s="1"/>
      <c r="H76" s="1"/>
      <c r="I76" s="1"/>
    </row>
    <row r="77" spans="1:9" ht="13.2" x14ac:dyDescent="0.25">
      <c r="A77" s="1"/>
      <c r="B77" s="1"/>
      <c r="C77" s="1"/>
      <c r="D77" s="38"/>
      <c r="E77" s="38"/>
      <c r="F77" s="1"/>
      <c r="G77" s="1"/>
      <c r="H77" s="1"/>
      <c r="I77" s="1"/>
    </row>
    <row r="78" spans="1:9" ht="13.2" x14ac:dyDescent="0.25">
      <c r="A78" s="1"/>
      <c r="B78" s="1"/>
      <c r="C78" s="1"/>
      <c r="D78" s="38"/>
      <c r="E78" s="38"/>
      <c r="F78" s="1"/>
      <c r="G78" s="1"/>
      <c r="H78" s="1"/>
      <c r="I78" s="1"/>
    </row>
    <row r="79" spans="1:9" ht="13.2" x14ac:dyDescent="0.25">
      <c r="A79" s="1"/>
      <c r="B79" s="1"/>
      <c r="C79" s="1"/>
      <c r="D79" s="38"/>
      <c r="E79" s="38"/>
      <c r="F79" s="1"/>
      <c r="G79" s="1"/>
      <c r="H79" s="1"/>
      <c r="I79" s="1"/>
    </row>
    <row r="80" spans="1:9" ht="13.2" x14ac:dyDescent="0.25">
      <c r="A80" s="1"/>
      <c r="B80" s="1"/>
      <c r="C80" s="1"/>
      <c r="D80" s="38"/>
      <c r="E80" s="38"/>
      <c r="F80" s="1"/>
      <c r="G80" s="1"/>
      <c r="H80" s="1"/>
      <c r="I80" s="1"/>
    </row>
    <row r="81" spans="1:9" ht="13.2" x14ac:dyDescent="0.25">
      <c r="A81" s="1"/>
      <c r="B81" s="1"/>
      <c r="C81" s="1"/>
      <c r="D81" s="38"/>
      <c r="E81" s="38"/>
      <c r="F81" s="1"/>
      <c r="G81" s="1"/>
      <c r="H81" s="1"/>
      <c r="I81" s="1"/>
    </row>
    <row r="82" spans="1:9" ht="13.2" x14ac:dyDescent="0.25">
      <c r="A82" s="1"/>
      <c r="B82" s="1"/>
      <c r="C82" s="1"/>
      <c r="D82" s="38"/>
      <c r="E82" s="38"/>
      <c r="F82" s="1"/>
      <c r="G82" s="1"/>
      <c r="H82" s="1"/>
      <c r="I82" s="1"/>
    </row>
    <row r="83" spans="1:9" ht="13.2" x14ac:dyDescent="0.25">
      <c r="A83" s="1"/>
      <c r="B83" s="1"/>
      <c r="C83" s="1"/>
      <c r="D83" s="38"/>
      <c r="E83" s="38"/>
      <c r="F83" s="1"/>
      <c r="G83" s="1"/>
      <c r="H83" s="1"/>
      <c r="I83" s="1"/>
    </row>
    <row r="84" spans="1:9" ht="13.2" x14ac:dyDescent="0.25">
      <c r="A84" s="1"/>
      <c r="B84" s="1"/>
      <c r="C84" s="1"/>
      <c r="D84" s="38"/>
      <c r="E84" s="38"/>
      <c r="F84" s="1"/>
      <c r="G84" s="1"/>
      <c r="H84" s="1"/>
      <c r="I84" s="1"/>
    </row>
    <row r="85" spans="1:9" ht="13.2" x14ac:dyDescent="0.25">
      <c r="A85" s="1"/>
      <c r="B85" s="1"/>
      <c r="C85" s="1"/>
      <c r="D85" s="38"/>
      <c r="E85" s="38"/>
      <c r="F85" s="1"/>
      <c r="G85" s="1"/>
      <c r="H85" s="1"/>
      <c r="I85" s="1"/>
    </row>
    <row r="86" spans="1:9" ht="13.2" x14ac:dyDescent="0.25">
      <c r="A86" s="1"/>
      <c r="B86" s="1"/>
      <c r="C86" s="1"/>
      <c r="D86" s="38"/>
      <c r="E86" s="38"/>
      <c r="F86" s="1"/>
      <c r="G86" s="1"/>
      <c r="H86" s="1"/>
      <c r="I86" s="1"/>
    </row>
    <row r="87" spans="1:9" ht="13.2" x14ac:dyDescent="0.25">
      <c r="A87" s="1"/>
      <c r="B87" s="1"/>
      <c r="C87" s="1"/>
      <c r="D87" s="38"/>
      <c r="E87" s="38"/>
      <c r="F87" s="1"/>
      <c r="G87" s="1"/>
      <c r="H87" s="1"/>
      <c r="I87" s="1"/>
    </row>
    <row r="88" spans="1:9" ht="13.2" x14ac:dyDescent="0.25">
      <c r="A88" s="1"/>
      <c r="B88" s="1"/>
      <c r="C88" s="1"/>
      <c r="D88" s="38"/>
      <c r="E88" s="38"/>
      <c r="F88" s="1"/>
      <c r="G88" s="1"/>
      <c r="H88" s="1"/>
      <c r="I88" s="1"/>
    </row>
    <row r="89" spans="1:9" ht="13.2" x14ac:dyDescent="0.25">
      <c r="A89" s="1"/>
      <c r="B89" s="1"/>
      <c r="C89" s="1"/>
      <c r="D89" s="38"/>
      <c r="E89" s="38"/>
      <c r="F89" s="1"/>
      <c r="G89" s="1"/>
      <c r="H89" s="1"/>
      <c r="I89" s="1"/>
    </row>
    <row r="90" spans="1:9" ht="13.2" x14ac:dyDescent="0.25">
      <c r="A90" s="1"/>
      <c r="B90" s="1"/>
      <c r="C90" s="1"/>
      <c r="D90" s="38"/>
      <c r="E90" s="38"/>
      <c r="F90" s="1"/>
      <c r="G90" s="1"/>
      <c r="H90" s="1"/>
      <c r="I90" s="1"/>
    </row>
    <row r="91" spans="1:9" ht="13.2" x14ac:dyDescent="0.25">
      <c r="A91" s="1"/>
      <c r="B91" s="1"/>
      <c r="C91" s="1"/>
      <c r="D91" s="38"/>
      <c r="E91" s="38"/>
      <c r="F91" s="1"/>
      <c r="G91" s="1"/>
      <c r="H91" s="1"/>
      <c r="I91" s="1"/>
    </row>
    <row r="92" spans="1:9" ht="13.2" x14ac:dyDescent="0.25">
      <c r="A92" s="1"/>
      <c r="B92" s="1"/>
      <c r="C92" s="1"/>
      <c r="D92" s="38"/>
      <c r="E92" s="38"/>
      <c r="F92" s="1"/>
      <c r="G92" s="1"/>
      <c r="H92" s="1"/>
      <c r="I92" s="1"/>
    </row>
    <row r="93" spans="1:9" ht="13.2" x14ac:dyDescent="0.25">
      <c r="A93" s="1"/>
      <c r="B93" s="1"/>
      <c r="C93" s="1"/>
      <c r="D93" s="38"/>
      <c r="E93" s="38"/>
      <c r="F93" s="1"/>
      <c r="G93" s="1"/>
      <c r="H93" s="1"/>
      <c r="I93" s="1"/>
    </row>
    <row r="94" spans="1:9" ht="13.2" x14ac:dyDescent="0.25">
      <c r="A94" s="1"/>
      <c r="B94" s="1"/>
      <c r="C94" s="1"/>
      <c r="D94" s="38"/>
      <c r="E94" s="38"/>
      <c r="F94" s="1"/>
      <c r="G94" s="1"/>
      <c r="H94" s="1"/>
      <c r="I94" s="1"/>
    </row>
    <row r="95" spans="1:9" ht="13.2" x14ac:dyDescent="0.25">
      <c r="A95" s="1"/>
      <c r="B95" s="1"/>
      <c r="C95" s="1"/>
      <c r="D95" s="38"/>
      <c r="E95" s="38"/>
      <c r="F95" s="1"/>
      <c r="G95" s="1"/>
      <c r="H95" s="1"/>
      <c r="I95" s="1"/>
    </row>
    <row r="96" spans="1:9" ht="13.2" x14ac:dyDescent="0.25">
      <c r="A96" s="1"/>
      <c r="B96" s="1"/>
      <c r="C96" s="1"/>
      <c r="D96" s="38"/>
      <c r="E96" s="38"/>
      <c r="F96" s="1"/>
      <c r="G96" s="1"/>
      <c r="H96" s="1"/>
      <c r="I96" s="1"/>
    </row>
    <row r="97" spans="1:9" ht="13.2" x14ac:dyDescent="0.25">
      <c r="A97" s="1"/>
      <c r="B97" s="1"/>
      <c r="C97" s="1"/>
      <c r="D97" s="38"/>
      <c r="E97" s="38"/>
      <c r="F97" s="1"/>
      <c r="G97" s="1"/>
      <c r="H97" s="1"/>
      <c r="I97" s="1"/>
    </row>
    <row r="98" spans="1:9" ht="13.2" x14ac:dyDescent="0.25">
      <c r="A98" s="1"/>
      <c r="B98" s="1"/>
      <c r="C98" s="1"/>
      <c r="D98" s="38"/>
      <c r="E98" s="38"/>
      <c r="F98" s="1"/>
      <c r="G98" s="1"/>
      <c r="H98" s="1"/>
      <c r="I98" s="1"/>
    </row>
    <row r="99" spans="1:9" ht="13.2" x14ac:dyDescent="0.25">
      <c r="A99" s="1"/>
      <c r="B99" s="1"/>
      <c r="C99" s="1"/>
      <c r="D99" s="38"/>
      <c r="E99" s="38"/>
      <c r="F99" s="1"/>
      <c r="G99" s="1"/>
      <c r="H99" s="1"/>
      <c r="I99" s="1"/>
    </row>
    <row r="100" spans="1:9" ht="13.2" x14ac:dyDescent="0.25">
      <c r="A100" s="1"/>
      <c r="B100" s="1"/>
      <c r="C100" s="1"/>
      <c r="D100" s="38"/>
      <c r="E100" s="38"/>
      <c r="F100" s="1"/>
      <c r="G100" s="1"/>
      <c r="H100" s="1"/>
      <c r="I100" s="1"/>
    </row>
    <row r="101" spans="1:9" ht="13.2" x14ac:dyDescent="0.25">
      <c r="A101" s="1"/>
      <c r="B101" s="1"/>
      <c r="C101" s="1"/>
      <c r="D101" s="38"/>
      <c r="E101" s="38"/>
      <c r="F101" s="1"/>
      <c r="G101" s="1"/>
      <c r="H101" s="1"/>
      <c r="I101" s="1"/>
    </row>
    <row r="102" spans="1:9" ht="13.2" x14ac:dyDescent="0.25">
      <c r="A102" s="1"/>
      <c r="B102" s="1"/>
      <c r="C102" s="1"/>
      <c r="D102" s="38"/>
      <c r="E102" s="38"/>
      <c r="F102" s="1"/>
      <c r="G102" s="1"/>
      <c r="H102" s="1"/>
      <c r="I102" s="1"/>
    </row>
    <row r="103" spans="1:9" ht="13.2" x14ac:dyDescent="0.25">
      <c r="A103" s="1"/>
      <c r="B103" s="1"/>
      <c r="C103" s="1"/>
      <c r="D103" s="38"/>
      <c r="E103" s="38"/>
      <c r="F103" s="1"/>
      <c r="G103" s="1"/>
      <c r="H103" s="1"/>
      <c r="I103" s="1"/>
    </row>
    <row r="104" spans="1:9" ht="13.2" x14ac:dyDescent="0.25">
      <c r="A104" s="1"/>
      <c r="B104" s="1"/>
      <c r="C104" s="1"/>
      <c r="D104" s="38"/>
      <c r="E104" s="38"/>
      <c r="F104" s="1"/>
      <c r="G104" s="1"/>
      <c r="H104" s="1"/>
      <c r="I104" s="1"/>
    </row>
    <row r="105" spans="1:9" ht="13.2" x14ac:dyDescent="0.25">
      <c r="A105" s="1"/>
      <c r="B105" s="1"/>
      <c r="C105" s="1"/>
      <c r="D105" s="38"/>
      <c r="E105" s="38"/>
      <c r="F105" s="1"/>
      <c r="G105" s="1"/>
      <c r="H105" s="1"/>
      <c r="I105" s="1"/>
    </row>
    <row r="106" spans="1:9" ht="13.2" x14ac:dyDescent="0.25">
      <c r="A106" s="1"/>
      <c r="B106" s="1"/>
      <c r="C106" s="1"/>
      <c r="D106" s="38"/>
      <c r="E106" s="38"/>
      <c r="F106" s="1"/>
      <c r="G106" s="1"/>
      <c r="H106" s="1"/>
      <c r="I106" s="1"/>
    </row>
    <row r="107" spans="1:9" ht="13.2" x14ac:dyDescent="0.25">
      <c r="A107" s="1"/>
      <c r="B107" s="1"/>
      <c r="C107" s="1"/>
      <c r="D107" s="38"/>
      <c r="E107" s="38"/>
      <c r="F107" s="1"/>
      <c r="G107" s="1"/>
      <c r="H107" s="1"/>
      <c r="I107" s="1"/>
    </row>
    <row r="108" spans="1:9" ht="13.2" x14ac:dyDescent="0.25">
      <c r="A108" s="1"/>
      <c r="B108" s="1"/>
      <c r="C108" s="1"/>
      <c r="D108" s="38"/>
      <c r="E108" s="38"/>
      <c r="F108" s="1"/>
      <c r="G108" s="1"/>
      <c r="H108" s="1"/>
      <c r="I108" s="1"/>
    </row>
    <row r="109" spans="1:9" ht="13.2" x14ac:dyDescent="0.25">
      <c r="A109" s="1"/>
      <c r="B109" s="1"/>
      <c r="C109" s="1"/>
      <c r="D109" s="38"/>
      <c r="E109" s="38"/>
      <c r="F109" s="1"/>
      <c r="G109" s="1"/>
      <c r="H109" s="1"/>
      <c r="I109" s="1"/>
    </row>
    <row r="110" spans="1:9" ht="13.2" x14ac:dyDescent="0.25">
      <c r="A110" s="1"/>
      <c r="B110" s="1"/>
      <c r="C110" s="1"/>
      <c r="D110" s="38"/>
      <c r="E110" s="38"/>
      <c r="F110" s="1"/>
      <c r="G110" s="1"/>
      <c r="H110" s="1"/>
      <c r="I110" s="1"/>
    </row>
    <row r="111" spans="1:9" ht="13.2" x14ac:dyDescent="0.25">
      <c r="A111" s="1"/>
      <c r="B111" s="1"/>
      <c r="C111" s="1"/>
      <c r="D111" s="38"/>
      <c r="E111" s="38"/>
      <c r="F111" s="1"/>
      <c r="G111" s="1"/>
      <c r="H111" s="1"/>
      <c r="I111" s="1"/>
    </row>
    <row r="112" spans="1:9" ht="13.2" x14ac:dyDescent="0.25">
      <c r="A112" s="1"/>
      <c r="B112" s="1"/>
      <c r="C112" s="1"/>
      <c r="D112" s="38"/>
      <c r="E112" s="38"/>
      <c r="F112" s="1"/>
      <c r="G112" s="1"/>
      <c r="H112" s="1"/>
      <c r="I112" s="1"/>
    </row>
    <row r="113" spans="1:9" ht="13.2" x14ac:dyDescent="0.25">
      <c r="A113" s="1"/>
      <c r="B113" s="1"/>
      <c r="C113" s="1"/>
      <c r="D113" s="38"/>
      <c r="E113" s="38"/>
      <c r="F113" s="1"/>
      <c r="G113" s="1"/>
      <c r="H113" s="1"/>
      <c r="I113" s="1"/>
    </row>
    <row r="114" spans="1:9" ht="13.2" x14ac:dyDescent="0.25">
      <c r="A114" s="1"/>
      <c r="B114" s="1"/>
      <c r="C114" s="1"/>
      <c r="D114" s="38"/>
      <c r="E114" s="38"/>
      <c r="F114" s="1"/>
      <c r="G114" s="1"/>
      <c r="H114" s="1"/>
      <c r="I114" s="1"/>
    </row>
    <row r="115" spans="1:9" ht="13.2" x14ac:dyDescent="0.25">
      <c r="A115" s="1"/>
      <c r="B115" s="1"/>
      <c r="C115" s="1"/>
      <c r="D115" s="38"/>
      <c r="E115" s="38"/>
      <c r="F115" s="1"/>
      <c r="G115" s="1"/>
      <c r="H115" s="1"/>
      <c r="I115" s="1"/>
    </row>
    <row r="116" spans="1:9" ht="13.2" x14ac:dyDescent="0.25">
      <c r="A116" s="1"/>
      <c r="B116" s="1"/>
      <c r="C116" s="1"/>
      <c r="D116" s="38"/>
      <c r="E116" s="38"/>
      <c r="F116" s="1"/>
      <c r="G116" s="1"/>
      <c r="H116" s="1"/>
      <c r="I116" s="1"/>
    </row>
    <row r="117" spans="1:9" ht="13.2" x14ac:dyDescent="0.25">
      <c r="A117" s="1"/>
      <c r="B117" s="1"/>
      <c r="C117" s="1"/>
      <c r="D117" s="38"/>
      <c r="E117" s="38"/>
      <c r="F117" s="1"/>
      <c r="G117" s="1"/>
      <c r="H117" s="1"/>
      <c r="I117" s="1"/>
    </row>
    <row r="118" spans="1:9" ht="13.2" x14ac:dyDescent="0.25">
      <c r="A118" s="1"/>
      <c r="B118" s="1"/>
      <c r="C118" s="1"/>
      <c r="D118" s="38"/>
      <c r="E118" s="38"/>
      <c r="F118" s="1"/>
      <c r="G118" s="1"/>
      <c r="H118" s="1"/>
      <c r="I118" s="1"/>
    </row>
    <row r="119" spans="1:9" ht="13.2" x14ac:dyDescent="0.25">
      <c r="A119" s="1"/>
      <c r="B119" s="1"/>
      <c r="C119" s="1"/>
      <c r="D119" s="38"/>
      <c r="E119" s="38"/>
      <c r="F119" s="1"/>
      <c r="G119" s="1"/>
      <c r="H119" s="1"/>
      <c r="I119" s="1"/>
    </row>
    <row r="120" spans="1:9" ht="13.2" x14ac:dyDescent="0.25">
      <c r="A120" s="1"/>
      <c r="B120" s="1"/>
      <c r="C120" s="1"/>
      <c r="D120" s="38"/>
      <c r="E120" s="38"/>
      <c r="F120" s="1"/>
      <c r="G120" s="1"/>
      <c r="H120" s="1"/>
      <c r="I120" s="1"/>
    </row>
    <row r="121" spans="1:9" ht="13.2" x14ac:dyDescent="0.25">
      <c r="A121" s="1"/>
      <c r="B121" s="1"/>
      <c r="C121" s="1"/>
      <c r="D121" s="38"/>
      <c r="E121" s="38"/>
      <c r="F121" s="1"/>
      <c r="G121" s="1"/>
      <c r="H121" s="1"/>
      <c r="I121" s="1"/>
    </row>
    <row r="122" spans="1:9" ht="13.2" x14ac:dyDescent="0.25">
      <c r="A122" s="1"/>
      <c r="B122" s="1"/>
      <c r="C122" s="1"/>
      <c r="D122" s="38"/>
      <c r="E122" s="38"/>
      <c r="F122" s="1"/>
      <c r="G122" s="1"/>
      <c r="H122" s="1"/>
      <c r="I122" s="1"/>
    </row>
    <row r="123" spans="1:9" ht="13.2" x14ac:dyDescent="0.25">
      <c r="A123" s="1"/>
      <c r="B123" s="1"/>
      <c r="C123" s="1"/>
      <c r="D123" s="38"/>
      <c r="E123" s="38"/>
      <c r="F123" s="1"/>
      <c r="G123" s="1"/>
      <c r="H123" s="1"/>
      <c r="I123" s="1"/>
    </row>
    <row r="124" spans="1:9" ht="13.2" x14ac:dyDescent="0.25">
      <c r="A124" s="1"/>
      <c r="B124" s="1"/>
      <c r="C124" s="1"/>
      <c r="D124" s="38"/>
      <c r="E124" s="38"/>
      <c r="F124" s="1"/>
      <c r="G124" s="1"/>
      <c r="H124" s="1"/>
      <c r="I124" s="1"/>
    </row>
    <row r="125" spans="1:9" ht="13.2" x14ac:dyDescent="0.25">
      <c r="A125" s="1"/>
      <c r="B125" s="1"/>
      <c r="C125" s="1"/>
      <c r="D125" s="38"/>
      <c r="E125" s="38"/>
      <c r="F125" s="1"/>
      <c r="G125" s="1"/>
      <c r="H125" s="1"/>
      <c r="I125" s="1"/>
    </row>
    <row r="126" spans="1:9" ht="13.2" x14ac:dyDescent="0.25">
      <c r="A126" s="1"/>
      <c r="B126" s="1"/>
      <c r="C126" s="1"/>
      <c r="D126" s="38"/>
      <c r="E126" s="38"/>
      <c r="F126" s="1"/>
      <c r="G126" s="1"/>
      <c r="H126" s="1"/>
      <c r="I126" s="1"/>
    </row>
    <row r="127" spans="1:9" ht="13.2" x14ac:dyDescent="0.25">
      <c r="A127" s="1"/>
      <c r="B127" s="1"/>
      <c r="C127" s="1"/>
      <c r="D127" s="38"/>
      <c r="E127" s="38"/>
      <c r="F127" s="1"/>
      <c r="G127" s="1"/>
      <c r="H127" s="1"/>
      <c r="I127" s="1"/>
    </row>
    <row r="128" spans="1:9" ht="13.2" x14ac:dyDescent="0.25">
      <c r="A128" s="1"/>
      <c r="B128" s="1"/>
      <c r="C128" s="1"/>
      <c r="D128" s="38"/>
      <c r="E128" s="38"/>
      <c r="F128" s="1"/>
      <c r="G128" s="1"/>
      <c r="H128" s="1"/>
      <c r="I128" s="1"/>
    </row>
    <row r="129" spans="1:9" ht="13.2" x14ac:dyDescent="0.25">
      <c r="A129" s="1"/>
      <c r="B129" s="1"/>
      <c r="C129" s="1"/>
      <c r="D129" s="38"/>
      <c r="E129" s="38"/>
      <c r="F129" s="1"/>
      <c r="G129" s="1"/>
      <c r="H129" s="1"/>
      <c r="I129" s="1"/>
    </row>
    <row r="130" spans="1:9" ht="13.2" x14ac:dyDescent="0.25">
      <c r="A130" s="1"/>
      <c r="B130" s="1"/>
      <c r="C130" s="1"/>
      <c r="D130" s="38"/>
      <c r="E130" s="38"/>
      <c r="F130" s="1"/>
      <c r="G130" s="1"/>
      <c r="H130" s="1"/>
      <c r="I130" s="1"/>
    </row>
    <row r="131" spans="1:9" ht="13.2" x14ac:dyDescent="0.25">
      <c r="A131" s="1"/>
      <c r="B131" s="1"/>
      <c r="C131" s="1"/>
      <c r="D131" s="38"/>
      <c r="E131" s="38"/>
      <c r="F131" s="1"/>
      <c r="G131" s="1"/>
      <c r="H131" s="1"/>
      <c r="I131" s="1"/>
    </row>
    <row r="132" spans="1:9" ht="13.2" x14ac:dyDescent="0.25">
      <c r="A132" s="1"/>
      <c r="B132" s="1"/>
      <c r="C132" s="1"/>
      <c r="D132" s="38"/>
      <c r="E132" s="38"/>
      <c r="F132" s="1"/>
      <c r="G132" s="1"/>
      <c r="H132" s="1"/>
      <c r="I132" s="1"/>
    </row>
    <row r="133" spans="1:9" ht="13.2" x14ac:dyDescent="0.25">
      <c r="A133" s="1"/>
      <c r="B133" s="1"/>
      <c r="C133" s="1"/>
      <c r="D133" s="38"/>
      <c r="E133" s="38"/>
      <c r="F133" s="1"/>
      <c r="G133" s="1"/>
      <c r="H133" s="1"/>
      <c r="I133" s="1"/>
    </row>
    <row r="134" spans="1:9" ht="13.2" x14ac:dyDescent="0.25">
      <c r="A134" s="1"/>
      <c r="B134" s="1"/>
      <c r="C134" s="1"/>
      <c r="D134" s="38"/>
      <c r="E134" s="38"/>
      <c r="F134" s="1"/>
      <c r="G134" s="1"/>
      <c r="H134" s="1"/>
      <c r="I134" s="1"/>
    </row>
    <row r="135" spans="1:9" ht="13.2" x14ac:dyDescent="0.25">
      <c r="A135" s="1"/>
      <c r="B135" s="1"/>
      <c r="C135" s="1"/>
      <c r="D135" s="38"/>
      <c r="E135" s="38"/>
      <c r="F135" s="1"/>
      <c r="G135" s="1"/>
      <c r="H135" s="1"/>
      <c r="I135" s="1"/>
    </row>
    <row r="136" spans="1:9" ht="13.2" x14ac:dyDescent="0.25">
      <c r="A136" s="1"/>
      <c r="B136" s="1"/>
      <c r="C136" s="1"/>
      <c r="D136" s="38"/>
      <c r="E136" s="38"/>
      <c r="F136" s="1"/>
      <c r="G136" s="1"/>
      <c r="H136" s="1"/>
      <c r="I136" s="1"/>
    </row>
    <row r="137" spans="1:9" ht="13.2" x14ac:dyDescent="0.25">
      <c r="A137" s="1"/>
      <c r="B137" s="1"/>
      <c r="C137" s="1"/>
      <c r="D137" s="38"/>
      <c r="E137" s="38"/>
      <c r="F137" s="1"/>
      <c r="G137" s="1"/>
      <c r="H137" s="1"/>
      <c r="I137" s="1"/>
    </row>
    <row r="138" spans="1:9" ht="13.2" x14ac:dyDescent="0.25">
      <c r="A138" s="1"/>
      <c r="B138" s="1"/>
      <c r="C138" s="1"/>
      <c r="D138" s="38"/>
      <c r="E138" s="38"/>
      <c r="F138" s="1"/>
      <c r="G138" s="1"/>
      <c r="H138" s="1"/>
      <c r="I138" s="1"/>
    </row>
    <row r="139" spans="1:9" ht="13.2" x14ac:dyDescent="0.25">
      <c r="A139" s="1"/>
      <c r="B139" s="1"/>
      <c r="C139" s="1"/>
      <c r="D139" s="38"/>
      <c r="E139" s="38"/>
      <c r="F139" s="1"/>
      <c r="G139" s="1"/>
      <c r="H139" s="1"/>
      <c r="I139" s="1"/>
    </row>
    <row r="140" spans="1:9" ht="13.2" x14ac:dyDescent="0.25">
      <c r="A140" s="1"/>
      <c r="B140" s="1"/>
      <c r="C140" s="1"/>
      <c r="D140" s="38"/>
      <c r="E140" s="38"/>
      <c r="F140" s="1"/>
      <c r="G140" s="1"/>
      <c r="H140" s="1"/>
      <c r="I140" s="1"/>
    </row>
    <row r="141" spans="1:9" ht="13.2" x14ac:dyDescent="0.25">
      <c r="A141" s="1"/>
      <c r="B141" s="1"/>
      <c r="C141" s="1"/>
      <c r="D141" s="38"/>
      <c r="E141" s="38"/>
      <c r="F141" s="1"/>
      <c r="G141" s="1"/>
      <c r="H141" s="1"/>
      <c r="I141" s="1"/>
    </row>
    <row r="142" spans="1:9" ht="13.2" x14ac:dyDescent="0.25">
      <c r="A142" s="1"/>
      <c r="B142" s="1"/>
      <c r="C142" s="1"/>
      <c r="D142" s="38"/>
      <c r="E142" s="38"/>
      <c r="F142" s="1"/>
      <c r="G142" s="1"/>
      <c r="H142" s="1"/>
      <c r="I142" s="1"/>
    </row>
    <row r="143" spans="1:9" ht="13.2" x14ac:dyDescent="0.25">
      <c r="A143" s="1"/>
      <c r="B143" s="1"/>
      <c r="C143" s="1"/>
      <c r="D143" s="38"/>
      <c r="E143" s="38"/>
      <c r="F143" s="1"/>
      <c r="G143" s="1"/>
      <c r="H143" s="1"/>
      <c r="I143" s="1"/>
    </row>
    <row r="144" spans="1:9" ht="13.2" x14ac:dyDescent="0.25">
      <c r="A144" s="1"/>
      <c r="B144" s="1"/>
      <c r="C144" s="1"/>
      <c r="D144" s="38"/>
      <c r="E144" s="38"/>
      <c r="F144" s="1"/>
      <c r="G144" s="1"/>
      <c r="H144" s="1"/>
      <c r="I144" s="1"/>
    </row>
    <row r="145" spans="1:9" ht="13.2" x14ac:dyDescent="0.25">
      <c r="A145" s="1"/>
      <c r="B145" s="1"/>
      <c r="C145" s="1"/>
      <c r="D145" s="38"/>
      <c r="E145" s="38"/>
      <c r="F145" s="1"/>
      <c r="G145" s="1"/>
      <c r="H145" s="1"/>
      <c r="I145" s="1"/>
    </row>
    <row r="146" spans="1:9" ht="13.2" x14ac:dyDescent="0.25">
      <c r="A146" s="1"/>
      <c r="B146" s="1"/>
      <c r="C146" s="1"/>
      <c r="D146" s="38"/>
      <c r="E146" s="38"/>
      <c r="F146" s="1"/>
      <c r="G146" s="1"/>
      <c r="H146" s="1"/>
      <c r="I146" s="1"/>
    </row>
    <row r="147" spans="1:9" ht="13.2" x14ac:dyDescent="0.25">
      <c r="A147" s="1"/>
      <c r="B147" s="1"/>
      <c r="C147" s="1"/>
      <c r="D147" s="38"/>
      <c r="E147" s="38"/>
      <c r="F147" s="1"/>
      <c r="G147" s="1"/>
      <c r="H147" s="1"/>
      <c r="I147" s="1"/>
    </row>
    <row r="148" spans="1:9" ht="13.2" x14ac:dyDescent="0.25">
      <c r="A148" s="1"/>
      <c r="B148" s="1"/>
      <c r="C148" s="1"/>
      <c r="D148" s="38"/>
      <c r="E148" s="38"/>
      <c r="F148" s="1"/>
      <c r="G148" s="1"/>
      <c r="H148" s="1"/>
      <c r="I148" s="1"/>
    </row>
    <row r="149" spans="1:9" ht="13.2" x14ac:dyDescent="0.25">
      <c r="A149" s="1"/>
      <c r="B149" s="1"/>
      <c r="C149" s="1"/>
      <c r="D149" s="38"/>
      <c r="E149" s="38"/>
      <c r="F149" s="1"/>
      <c r="G149" s="1"/>
      <c r="H149" s="1"/>
      <c r="I149" s="1"/>
    </row>
    <row r="150" spans="1:9" ht="13.2" x14ac:dyDescent="0.25">
      <c r="A150" s="1"/>
      <c r="B150" s="1"/>
      <c r="C150" s="1"/>
      <c r="D150" s="38"/>
      <c r="E150" s="38"/>
      <c r="F150" s="1"/>
      <c r="G150" s="1"/>
      <c r="H150" s="1"/>
      <c r="I150" s="1"/>
    </row>
    <row r="151" spans="1:9" ht="13.2" x14ac:dyDescent="0.25">
      <c r="A151" s="1"/>
      <c r="B151" s="1"/>
      <c r="C151" s="1"/>
      <c r="D151" s="38"/>
      <c r="E151" s="38"/>
      <c r="F151" s="1"/>
      <c r="G151" s="1"/>
      <c r="H151" s="1"/>
      <c r="I151" s="1"/>
    </row>
    <row r="152" spans="1:9" ht="13.2" x14ac:dyDescent="0.25">
      <c r="A152" s="1"/>
      <c r="B152" s="1"/>
      <c r="C152" s="1"/>
      <c r="D152" s="38"/>
      <c r="E152" s="38"/>
      <c r="F152" s="1"/>
      <c r="G152" s="1"/>
      <c r="H152" s="1"/>
      <c r="I152" s="1"/>
    </row>
    <row r="153" spans="1:9" ht="13.2" x14ac:dyDescent="0.25">
      <c r="A153" s="1"/>
      <c r="B153" s="1"/>
      <c r="C153" s="1"/>
      <c r="D153" s="38"/>
      <c r="E153" s="38"/>
      <c r="F153" s="1"/>
      <c r="G153" s="1"/>
      <c r="H153" s="1"/>
      <c r="I153" s="1"/>
    </row>
    <row r="154" spans="1:9" ht="13.2" x14ac:dyDescent="0.25">
      <c r="A154" s="1"/>
      <c r="B154" s="1"/>
      <c r="C154" s="1"/>
      <c r="D154" s="38"/>
      <c r="E154" s="38"/>
      <c r="F154" s="1"/>
      <c r="G154" s="1"/>
      <c r="H154" s="1"/>
      <c r="I154" s="1"/>
    </row>
    <row r="155" spans="1:9" ht="13.2" x14ac:dyDescent="0.25">
      <c r="A155" s="1"/>
      <c r="B155" s="1"/>
      <c r="C155" s="1"/>
      <c r="D155" s="38"/>
      <c r="E155" s="38"/>
      <c r="F155" s="1"/>
      <c r="G155" s="1"/>
      <c r="H155" s="1"/>
      <c r="I155" s="1"/>
    </row>
    <row r="156" spans="1:9" ht="13.2" x14ac:dyDescent="0.25">
      <c r="A156" s="1"/>
      <c r="B156" s="1"/>
      <c r="C156" s="1"/>
      <c r="D156" s="38"/>
      <c r="E156" s="38"/>
      <c r="F156" s="1"/>
      <c r="G156" s="1"/>
      <c r="H156" s="1"/>
      <c r="I156" s="1"/>
    </row>
    <row r="157" spans="1:9" ht="13.2" x14ac:dyDescent="0.25">
      <c r="A157" s="1"/>
      <c r="B157" s="1"/>
      <c r="C157" s="1"/>
      <c r="D157" s="38"/>
      <c r="E157" s="38"/>
      <c r="F157" s="1"/>
      <c r="G157" s="1"/>
      <c r="H157" s="1"/>
      <c r="I157" s="1"/>
    </row>
    <row r="158" spans="1:9" ht="13.2" x14ac:dyDescent="0.25">
      <c r="A158" s="1"/>
      <c r="B158" s="1"/>
      <c r="C158" s="1"/>
      <c r="D158" s="38"/>
      <c r="E158" s="38"/>
      <c r="F158" s="1"/>
      <c r="G158" s="1"/>
      <c r="H158" s="1"/>
      <c r="I158" s="1"/>
    </row>
    <row r="159" spans="1:9" ht="13.2" x14ac:dyDescent="0.25">
      <c r="A159" s="1"/>
      <c r="B159" s="1"/>
      <c r="C159" s="1"/>
      <c r="D159" s="38"/>
      <c r="E159" s="38"/>
      <c r="F159" s="1"/>
      <c r="G159" s="1"/>
      <c r="H159" s="1"/>
      <c r="I159" s="1"/>
    </row>
    <row r="160" spans="1:9" ht="13.2" x14ac:dyDescent="0.25">
      <c r="A160" s="1"/>
      <c r="B160" s="1"/>
      <c r="C160" s="1"/>
      <c r="D160" s="38"/>
      <c r="E160" s="38"/>
      <c r="F160" s="1"/>
      <c r="G160" s="1"/>
      <c r="H160" s="1"/>
      <c r="I160" s="1"/>
    </row>
    <row r="161" spans="1:9" ht="13.2" x14ac:dyDescent="0.25">
      <c r="A161" s="1"/>
      <c r="B161" s="1"/>
      <c r="C161" s="1"/>
      <c r="D161" s="38"/>
      <c r="E161" s="38"/>
      <c r="F161" s="1"/>
      <c r="G161" s="1"/>
      <c r="H161" s="1"/>
      <c r="I161" s="1"/>
    </row>
    <row r="162" spans="1:9" ht="13.2" x14ac:dyDescent="0.25">
      <c r="A162" s="1"/>
      <c r="B162" s="1"/>
      <c r="C162" s="1"/>
      <c r="D162" s="38"/>
      <c r="E162" s="38"/>
      <c r="F162" s="1"/>
      <c r="G162" s="1"/>
      <c r="H162" s="1"/>
      <c r="I162" s="1"/>
    </row>
    <row r="163" spans="1:9" ht="13.2" x14ac:dyDescent="0.25">
      <c r="A163" s="1"/>
      <c r="B163" s="1"/>
      <c r="C163" s="1"/>
      <c r="D163" s="38"/>
      <c r="E163" s="38"/>
      <c r="F163" s="1"/>
      <c r="G163" s="1"/>
      <c r="H163" s="1"/>
      <c r="I163" s="1"/>
    </row>
    <row r="164" spans="1:9" ht="13.2" x14ac:dyDescent="0.25">
      <c r="A164" s="1"/>
      <c r="B164" s="1"/>
      <c r="C164" s="1"/>
      <c r="D164" s="38"/>
      <c r="E164" s="38"/>
      <c r="F164" s="1"/>
      <c r="G164" s="1"/>
      <c r="H164" s="1"/>
      <c r="I164" s="1"/>
    </row>
    <row r="165" spans="1:9" ht="13.2" x14ac:dyDescent="0.25">
      <c r="A165" s="1"/>
      <c r="B165" s="1"/>
      <c r="C165" s="1"/>
      <c r="D165" s="38"/>
      <c r="E165" s="38"/>
      <c r="F165" s="1"/>
      <c r="G165" s="1"/>
      <c r="H165" s="1"/>
      <c r="I165" s="1"/>
    </row>
    <row r="166" spans="1:9" ht="13.2" x14ac:dyDescent="0.25">
      <c r="A166" s="1"/>
      <c r="B166" s="1"/>
      <c r="C166" s="1"/>
      <c r="D166" s="38"/>
      <c r="E166" s="38"/>
      <c r="F166" s="1"/>
      <c r="G166" s="1"/>
      <c r="H166" s="1"/>
      <c r="I166" s="1"/>
    </row>
    <row r="167" spans="1:9" ht="13.2" x14ac:dyDescent="0.25">
      <c r="A167" s="1"/>
      <c r="B167" s="1"/>
      <c r="C167" s="1"/>
      <c r="D167" s="38"/>
      <c r="E167" s="38"/>
      <c r="F167" s="1"/>
      <c r="G167" s="1"/>
      <c r="H167" s="1"/>
      <c r="I167" s="1"/>
    </row>
    <row r="168" spans="1:9" ht="13.2" x14ac:dyDescent="0.25">
      <c r="A168" s="1"/>
      <c r="B168" s="1"/>
      <c r="C168" s="1"/>
      <c r="D168" s="38"/>
      <c r="E168" s="38"/>
      <c r="F168" s="1"/>
      <c r="G168" s="1"/>
      <c r="H168" s="1"/>
      <c r="I168" s="1"/>
    </row>
    <row r="169" spans="1:9" ht="13.2" x14ac:dyDescent="0.25">
      <c r="A169" s="1"/>
      <c r="B169" s="1"/>
      <c r="C169" s="1"/>
      <c r="D169" s="38"/>
      <c r="E169" s="38"/>
      <c r="F169" s="1"/>
      <c r="G169" s="1"/>
      <c r="H169" s="1"/>
      <c r="I169" s="1"/>
    </row>
    <row r="170" spans="1:9" ht="13.2" x14ac:dyDescent="0.25">
      <c r="A170" s="1"/>
      <c r="B170" s="1"/>
      <c r="C170" s="1"/>
      <c r="D170" s="38"/>
      <c r="E170" s="38"/>
      <c r="F170" s="1"/>
      <c r="G170" s="1"/>
      <c r="H170" s="1"/>
      <c r="I170" s="1"/>
    </row>
    <row r="171" spans="1:9" ht="13.2" x14ac:dyDescent="0.25">
      <c r="A171" s="1"/>
      <c r="B171" s="1"/>
      <c r="C171" s="1"/>
      <c r="D171" s="38"/>
      <c r="E171" s="38"/>
      <c r="F171" s="1"/>
      <c r="G171" s="1"/>
      <c r="H171" s="1"/>
      <c r="I171" s="1"/>
    </row>
    <row r="172" spans="1:9" ht="13.2" x14ac:dyDescent="0.25">
      <c r="A172" s="1"/>
      <c r="B172" s="1"/>
      <c r="C172" s="1"/>
      <c r="D172" s="38"/>
      <c r="E172" s="38"/>
      <c r="F172" s="1"/>
      <c r="G172" s="1"/>
      <c r="H172" s="1"/>
      <c r="I172" s="1"/>
    </row>
    <row r="173" spans="1:9" ht="13.2" x14ac:dyDescent="0.25">
      <c r="A173" s="1"/>
      <c r="B173" s="1"/>
      <c r="C173" s="1"/>
      <c r="D173" s="38"/>
      <c r="E173" s="38"/>
      <c r="F173" s="1"/>
      <c r="G173" s="1"/>
      <c r="H173" s="1"/>
      <c r="I173" s="1"/>
    </row>
    <row r="174" spans="1:9" ht="13.2" x14ac:dyDescent="0.25">
      <c r="A174" s="1"/>
      <c r="B174" s="1"/>
      <c r="C174" s="1"/>
      <c r="D174" s="38"/>
      <c r="E174" s="38"/>
      <c r="F174" s="1"/>
      <c r="G174" s="1"/>
      <c r="H174" s="1"/>
      <c r="I174" s="1"/>
    </row>
    <row r="175" spans="1:9" ht="13.2" x14ac:dyDescent="0.25">
      <c r="A175" s="1"/>
      <c r="B175" s="1"/>
      <c r="C175" s="1"/>
      <c r="D175" s="38"/>
      <c r="E175" s="38"/>
      <c r="F175" s="1"/>
      <c r="G175" s="1"/>
      <c r="H175" s="1"/>
      <c r="I175" s="1"/>
    </row>
    <row r="176" spans="1:9" ht="13.2" x14ac:dyDescent="0.25">
      <c r="A176" s="1"/>
      <c r="B176" s="1"/>
      <c r="C176" s="1"/>
      <c r="D176" s="38"/>
      <c r="E176" s="38"/>
      <c r="F176" s="1"/>
      <c r="G176" s="1"/>
      <c r="H176" s="1"/>
      <c r="I176" s="1"/>
    </row>
    <row r="177" spans="1:9" ht="13.2" x14ac:dyDescent="0.25">
      <c r="A177" s="1"/>
      <c r="B177" s="1"/>
      <c r="C177" s="1"/>
      <c r="D177" s="38"/>
      <c r="E177" s="38"/>
      <c r="F177" s="1"/>
      <c r="G177" s="1"/>
      <c r="H177" s="1"/>
      <c r="I177" s="1"/>
    </row>
    <row r="178" spans="1:9" ht="13.2" x14ac:dyDescent="0.25">
      <c r="A178" s="1"/>
      <c r="B178" s="1"/>
      <c r="C178" s="1"/>
      <c r="D178" s="38"/>
      <c r="E178" s="38"/>
      <c r="F178" s="1"/>
      <c r="G178" s="1"/>
      <c r="H178" s="1"/>
      <c r="I178" s="1"/>
    </row>
    <row r="179" spans="1:9" ht="13.2" x14ac:dyDescent="0.25">
      <c r="A179" s="1"/>
      <c r="B179" s="1"/>
      <c r="C179" s="1"/>
      <c r="D179" s="38"/>
      <c r="E179" s="38"/>
      <c r="F179" s="1"/>
      <c r="G179" s="1"/>
      <c r="H179" s="1"/>
      <c r="I179" s="1"/>
    </row>
    <row r="180" spans="1:9" ht="13.2" x14ac:dyDescent="0.25">
      <c r="A180" s="1"/>
      <c r="B180" s="1"/>
      <c r="C180" s="1"/>
      <c r="D180" s="38"/>
      <c r="E180" s="38"/>
      <c r="F180" s="1"/>
      <c r="G180" s="1"/>
      <c r="H180" s="1"/>
      <c r="I180" s="1"/>
    </row>
    <row r="181" spans="1:9" ht="13.2" x14ac:dyDescent="0.25">
      <c r="A181" s="1"/>
      <c r="B181" s="1"/>
      <c r="C181" s="1"/>
      <c r="D181" s="38"/>
      <c r="E181" s="38"/>
      <c r="F181" s="1"/>
      <c r="G181" s="1"/>
      <c r="H181" s="1"/>
      <c r="I181" s="1"/>
    </row>
    <row r="182" spans="1:9" ht="13.2" x14ac:dyDescent="0.25">
      <c r="A182" s="1"/>
      <c r="B182" s="1"/>
      <c r="C182" s="1"/>
      <c r="D182" s="38"/>
      <c r="E182" s="38"/>
      <c r="F182" s="1"/>
      <c r="G182" s="1"/>
      <c r="H182" s="1"/>
      <c r="I182" s="1"/>
    </row>
    <row r="183" spans="1:9" ht="13.2" x14ac:dyDescent="0.25">
      <c r="A183" s="1"/>
      <c r="B183" s="1"/>
      <c r="C183" s="1"/>
      <c r="D183" s="38"/>
      <c r="E183" s="38"/>
      <c r="F183" s="1"/>
      <c r="G183" s="1"/>
      <c r="H183" s="1"/>
      <c r="I183" s="1"/>
    </row>
    <row r="184" spans="1:9" ht="13.2" x14ac:dyDescent="0.25">
      <c r="A184" s="1"/>
      <c r="B184" s="1"/>
      <c r="C184" s="1"/>
      <c r="D184" s="38"/>
      <c r="E184" s="38"/>
      <c r="F184" s="1"/>
      <c r="G184" s="1"/>
      <c r="H184" s="1"/>
      <c r="I184" s="1"/>
    </row>
    <row r="185" spans="1:9" ht="13.2" x14ac:dyDescent="0.25">
      <c r="A185" s="1"/>
      <c r="B185" s="1"/>
      <c r="C185" s="1"/>
      <c r="D185" s="38"/>
      <c r="E185" s="38"/>
      <c r="F185" s="1"/>
      <c r="G185" s="1"/>
      <c r="H185" s="1"/>
      <c r="I185" s="1"/>
    </row>
    <row r="186" spans="1:9" ht="13.2" x14ac:dyDescent="0.25">
      <c r="A186" s="1"/>
      <c r="B186" s="1"/>
      <c r="C186" s="1"/>
      <c r="D186" s="38"/>
      <c r="E186" s="38"/>
      <c r="F186" s="1"/>
      <c r="G186" s="1"/>
      <c r="H186" s="1"/>
      <c r="I186" s="1"/>
    </row>
    <row r="187" spans="1:9" ht="13.2" x14ac:dyDescent="0.25">
      <c r="A187" s="1"/>
      <c r="B187" s="1"/>
      <c r="C187" s="1"/>
      <c r="D187" s="38"/>
      <c r="E187" s="38"/>
      <c r="F187" s="1"/>
      <c r="G187" s="1"/>
      <c r="H187" s="1"/>
      <c r="I187" s="1"/>
    </row>
    <row r="188" spans="1:9" ht="13.2" x14ac:dyDescent="0.25">
      <c r="A188" s="1"/>
      <c r="B188" s="1"/>
      <c r="C188" s="1"/>
      <c r="D188" s="38"/>
      <c r="E188" s="38"/>
      <c r="F188" s="1"/>
      <c r="G188" s="1"/>
      <c r="H188" s="1"/>
      <c r="I188" s="1"/>
    </row>
    <row r="189" spans="1:9" ht="13.2" x14ac:dyDescent="0.25">
      <c r="A189" s="1"/>
      <c r="B189" s="1"/>
      <c r="C189" s="1"/>
      <c r="D189" s="38"/>
      <c r="E189" s="38"/>
      <c r="F189" s="1"/>
      <c r="G189" s="1"/>
      <c r="H189" s="1"/>
      <c r="I189" s="1"/>
    </row>
    <row r="190" spans="1:9" ht="13.2" x14ac:dyDescent="0.25">
      <c r="A190" s="1"/>
      <c r="B190" s="1"/>
      <c r="C190" s="1"/>
      <c r="D190" s="38"/>
      <c r="E190" s="38"/>
      <c r="F190" s="1"/>
      <c r="G190" s="1"/>
      <c r="H190" s="1"/>
      <c r="I190" s="1"/>
    </row>
    <row r="191" spans="1:9" ht="13.2" x14ac:dyDescent="0.25">
      <c r="A191" s="1"/>
      <c r="B191" s="1"/>
      <c r="C191" s="1"/>
      <c r="D191" s="38"/>
      <c r="E191" s="38"/>
      <c r="F191" s="1"/>
      <c r="G191" s="1"/>
      <c r="H191" s="1"/>
      <c r="I191" s="1"/>
    </row>
    <row r="192" spans="1:9" ht="13.2" x14ac:dyDescent="0.25">
      <c r="A192" s="1"/>
      <c r="B192" s="1"/>
      <c r="C192" s="1"/>
      <c r="D192" s="38"/>
      <c r="E192" s="38"/>
      <c r="F192" s="1"/>
      <c r="G192" s="1"/>
      <c r="H192" s="1"/>
      <c r="I192" s="1"/>
    </row>
    <row r="193" spans="1:9" ht="13.2" x14ac:dyDescent="0.25">
      <c r="A193" s="1"/>
      <c r="B193" s="1"/>
      <c r="C193" s="1"/>
      <c r="D193" s="38"/>
      <c r="E193" s="38"/>
      <c r="F193" s="1"/>
      <c r="G193" s="1"/>
      <c r="H193" s="1"/>
      <c r="I193" s="1"/>
    </row>
    <row r="194" spans="1:9" ht="13.2" x14ac:dyDescent="0.25">
      <c r="A194" s="1"/>
      <c r="B194" s="1"/>
      <c r="C194" s="1"/>
      <c r="D194" s="38"/>
      <c r="E194" s="38"/>
      <c r="F194" s="1"/>
      <c r="G194" s="1"/>
      <c r="H194" s="1"/>
      <c r="I194" s="1"/>
    </row>
    <row r="195" spans="1:9" ht="13.2" x14ac:dyDescent="0.25">
      <c r="A195" s="1"/>
      <c r="B195" s="1"/>
      <c r="C195" s="1"/>
      <c r="D195" s="38"/>
      <c r="E195" s="38"/>
      <c r="F195" s="1"/>
      <c r="G195" s="1"/>
      <c r="H195" s="1"/>
      <c r="I195" s="1"/>
    </row>
    <row r="196" spans="1:9" ht="13.2" x14ac:dyDescent="0.25">
      <c r="A196" s="1"/>
      <c r="B196" s="1"/>
      <c r="C196" s="1"/>
      <c r="D196" s="38"/>
      <c r="E196" s="38"/>
      <c r="F196" s="1"/>
      <c r="G196" s="1"/>
      <c r="H196" s="1"/>
      <c r="I196" s="1"/>
    </row>
    <row r="197" spans="1:9" ht="13.2" x14ac:dyDescent="0.25">
      <c r="A197" s="1"/>
      <c r="B197" s="1"/>
      <c r="C197" s="1"/>
      <c r="D197" s="38"/>
      <c r="E197" s="38"/>
      <c r="F197" s="1"/>
      <c r="G197" s="1"/>
      <c r="H197" s="1"/>
      <c r="I197" s="1"/>
    </row>
    <row r="198" spans="1:9" ht="13.2" x14ac:dyDescent="0.25">
      <c r="A198" s="1"/>
      <c r="B198" s="1"/>
      <c r="C198" s="1"/>
      <c r="D198" s="38"/>
      <c r="E198" s="38"/>
      <c r="F198" s="1"/>
      <c r="G198" s="1"/>
      <c r="H198" s="1"/>
      <c r="I198" s="1"/>
    </row>
    <row r="199" spans="1:9" ht="13.2" x14ac:dyDescent="0.25">
      <c r="A199" s="1"/>
      <c r="B199" s="1"/>
      <c r="C199" s="1"/>
      <c r="D199" s="38"/>
      <c r="E199" s="38"/>
      <c r="F199" s="1"/>
      <c r="G199" s="1"/>
      <c r="H199" s="1"/>
      <c r="I199" s="1"/>
    </row>
    <row r="200" spans="1:9" ht="13.2" x14ac:dyDescent="0.25">
      <c r="A200" s="1"/>
      <c r="B200" s="1"/>
      <c r="C200" s="1"/>
      <c r="D200" s="38"/>
      <c r="E200" s="38"/>
      <c r="F200" s="1"/>
      <c r="G200" s="1"/>
      <c r="H200" s="1"/>
      <c r="I200" s="1"/>
    </row>
    <row r="201" spans="1:9" ht="13.2" x14ac:dyDescent="0.25">
      <c r="A201" s="1"/>
      <c r="B201" s="1"/>
      <c r="C201" s="1"/>
      <c r="D201" s="38"/>
      <c r="E201" s="38"/>
      <c r="F201" s="1"/>
      <c r="G201" s="1"/>
      <c r="H201" s="1"/>
      <c r="I201" s="1"/>
    </row>
    <row r="202" spans="1:9" ht="13.2" x14ac:dyDescent="0.25">
      <c r="A202" s="1"/>
      <c r="B202" s="1"/>
      <c r="C202" s="1"/>
      <c r="D202" s="38"/>
      <c r="E202" s="38"/>
      <c r="F202" s="1"/>
      <c r="G202" s="1"/>
      <c r="H202" s="1"/>
      <c r="I202" s="1"/>
    </row>
    <row r="203" spans="1:9" ht="13.2" x14ac:dyDescent="0.25">
      <c r="A203" s="1"/>
      <c r="B203" s="1"/>
      <c r="C203" s="1"/>
      <c r="D203" s="38"/>
      <c r="E203" s="38"/>
      <c r="F203" s="1"/>
      <c r="G203" s="1"/>
      <c r="H203" s="1"/>
      <c r="I203" s="1"/>
    </row>
    <row r="204" spans="1:9" ht="13.2" x14ac:dyDescent="0.25">
      <c r="A204" s="1"/>
      <c r="B204" s="1"/>
      <c r="C204" s="1"/>
      <c r="D204" s="38"/>
      <c r="E204" s="38"/>
      <c r="F204" s="1"/>
      <c r="G204" s="1"/>
      <c r="H204" s="1"/>
      <c r="I204" s="1"/>
    </row>
    <row r="205" spans="1:9" ht="13.2" x14ac:dyDescent="0.25">
      <c r="A205" s="1"/>
      <c r="B205" s="1"/>
      <c r="C205" s="1"/>
      <c r="D205" s="38"/>
      <c r="E205" s="38"/>
      <c r="F205" s="1"/>
      <c r="G205" s="1"/>
      <c r="H205" s="1"/>
      <c r="I205" s="1"/>
    </row>
    <row r="206" spans="1:9" ht="13.2" x14ac:dyDescent="0.25">
      <c r="A206" s="1"/>
      <c r="B206" s="1"/>
      <c r="C206" s="1"/>
      <c r="D206" s="38"/>
      <c r="E206" s="38"/>
      <c r="F206" s="1"/>
      <c r="G206" s="1"/>
      <c r="H206" s="1"/>
      <c r="I206" s="1"/>
    </row>
    <row r="207" spans="1:9" ht="13.2" x14ac:dyDescent="0.25">
      <c r="A207" s="1"/>
      <c r="B207" s="1"/>
      <c r="C207" s="1"/>
      <c r="D207" s="38"/>
      <c r="E207" s="38"/>
      <c r="F207" s="1"/>
      <c r="G207" s="1"/>
      <c r="H207" s="1"/>
    </row>
    <row r="208" spans="1:9" ht="13.2" x14ac:dyDescent="0.25">
      <c r="A208" s="1"/>
      <c r="B208" s="1"/>
      <c r="C208" s="1"/>
      <c r="D208" s="38"/>
      <c r="E208" s="38"/>
      <c r="F208" s="1"/>
      <c r="G208" s="1"/>
      <c r="H208" s="1"/>
    </row>
    <row r="209" spans="1:8" ht="13.2" x14ac:dyDescent="0.25">
      <c r="A209" s="1"/>
      <c r="B209" s="1"/>
      <c r="C209" s="1"/>
      <c r="D209" s="38"/>
      <c r="E209" s="38"/>
      <c r="F209" s="1"/>
      <c r="G209" s="1"/>
      <c r="H209" s="1"/>
    </row>
    <row r="210" spans="1:8" ht="13.2" x14ac:dyDescent="0.25">
      <c r="A210" s="1"/>
      <c r="B210" s="1"/>
      <c r="C210" s="1"/>
      <c r="D210" s="38"/>
      <c r="E210" s="38"/>
      <c r="F210" s="1"/>
      <c r="G210" s="1"/>
      <c r="H210" s="1"/>
    </row>
    <row r="211" spans="1:8" ht="13.2" x14ac:dyDescent="0.25">
      <c r="A211" s="1"/>
      <c r="B211" s="1"/>
      <c r="C211" s="1"/>
      <c r="D211" s="38"/>
      <c r="E211" s="38"/>
      <c r="F211" s="1"/>
      <c r="G211" s="1"/>
      <c r="H211" s="1"/>
    </row>
    <row r="212" spans="1:8" ht="13.2" x14ac:dyDescent="0.25">
      <c r="A212" s="1"/>
      <c r="B212" s="1"/>
      <c r="C212" s="1"/>
      <c r="D212" s="38"/>
      <c r="E212" s="38"/>
      <c r="F212" s="1"/>
      <c r="G212" s="1"/>
      <c r="H212" s="1"/>
    </row>
    <row r="213" spans="1:8" ht="13.2" x14ac:dyDescent="0.25">
      <c r="A213" s="1"/>
      <c r="B213" s="1"/>
      <c r="C213" s="1"/>
      <c r="D213" s="38"/>
      <c r="E213" s="38"/>
      <c r="F213" s="1"/>
      <c r="G213" s="1"/>
      <c r="H213" s="1"/>
    </row>
    <row r="214" spans="1:8" ht="13.2" x14ac:dyDescent="0.25">
      <c r="A214" s="1"/>
      <c r="B214" s="1"/>
      <c r="C214" s="1"/>
      <c r="D214" s="38"/>
      <c r="E214" s="38"/>
      <c r="F214" s="1"/>
      <c r="G214" s="1"/>
      <c r="H214" s="1"/>
    </row>
    <row r="215" spans="1:8" ht="13.2" x14ac:dyDescent="0.25">
      <c r="A215" s="1"/>
      <c r="B215" s="1"/>
      <c r="C215" s="1"/>
      <c r="D215" s="38"/>
      <c r="E215" s="38"/>
      <c r="F215" s="1"/>
      <c r="G215" s="1"/>
      <c r="H215" s="1"/>
    </row>
    <row r="216" spans="1:8" ht="13.2" x14ac:dyDescent="0.25">
      <c r="A216" s="1"/>
      <c r="B216" s="1"/>
      <c r="C216" s="1"/>
      <c r="D216" s="38"/>
      <c r="E216" s="38"/>
      <c r="F216" s="1"/>
      <c r="G216" s="1"/>
      <c r="H216" s="1"/>
    </row>
    <row r="217" spans="1:8" ht="13.2" x14ac:dyDescent="0.25">
      <c r="A217" s="1"/>
      <c r="B217" s="1"/>
      <c r="C217" s="1"/>
      <c r="D217" s="38"/>
      <c r="E217" s="38"/>
      <c r="F217" s="1"/>
      <c r="G217" s="1"/>
      <c r="H217" s="1"/>
    </row>
    <row r="218" spans="1:8" ht="13.2" x14ac:dyDescent="0.25">
      <c r="A218" s="1"/>
      <c r="B218" s="1"/>
      <c r="C218" s="1"/>
      <c r="D218" s="38"/>
      <c r="E218" s="38"/>
      <c r="F218" s="1"/>
      <c r="G218" s="1"/>
      <c r="H218" s="1"/>
    </row>
    <row r="219" spans="1:8" ht="13.2" x14ac:dyDescent="0.25">
      <c r="A219" s="1"/>
      <c r="B219" s="1"/>
      <c r="C219" s="1"/>
      <c r="D219" s="38"/>
      <c r="E219" s="38"/>
      <c r="F219" s="1"/>
      <c r="G219" s="1"/>
      <c r="H219" s="1"/>
    </row>
    <row r="220" spans="1:8" ht="13.2" x14ac:dyDescent="0.25">
      <c r="A220" s="1"/>
      <c r="B220" s="1"/>
      <c r="C220" s="1"/>
      <c r="D220" s="38"/>
      <c r="E220" s="38"/>
      <c r="F220" s="1"/>
      <c r="G220" s="1"/>
      <c r="H220" s="1"/>
    </row>
    <row r="221" spans="1:8" ht="13.2" x14ac:dyDescent="0.25">
      <c r="A221" s="1"/>
      <c r="B221" s="1"/>
      <c r="C221" s="1"/>
      <c r="D221" s="38"/>
      <c r="E221" s="38"/>
      <c r="F221" s="1"/>
      <c r="G221" s="1"/>
      <c r="H221" s="1"/>
    </row>
    <row r="222" spans="1:8" ht="13.2" x14ac:dyDescent="0.25">
      <c r="A222" s="1"/>
      <c r="B222" s="1"/>
      <c r="C222" s="1"/>
      <c r="D222" s="38"/>
      <c r="E222" s="38"/>
      <c r="F222" s="1"/>
      <c r="G222" s="1"/>
      <c r="H222" s="1"/>
    </row>
    <row r="223" spans="1:8" ht="13.2" x14ac:dyDescent="0.25">
      <c r="A223" s="1"/>
      <c r="B223" s="1"/>
      <c r="C223" s="1"/>
      <c r="D223" s="38"/>
      <c r="E223" s="38"/>
      <c r="F223" s="1"/>
      <c r="G223" s="1"/>
      <c r="H223" s="1"/>
    </row>
    <row r="224" spans="1:8" ht="13.2" x14ac:dyDescent="0.25">
      <c r="A224" s="1"/>
      <c r="B224" s="1"/>
      <c r="C224" s="1"/>
      <c r="D224" s="38"/>
      <c r="E224" s="38"/>
      <c r="F224" s="1"/>
      <c r="G224" s="1"/>
      <c r="H224" s="1"/>
    </row>
    <row r="225" spans="1:8" ht="13.2" x14ac:dyDescent="0.25">
      <c r="A225" s="1"/>
      <c r="B225" s="1"/>
      <c r="C225" s="1"/>
      <c r="D225" s="38"/>
      <c r="E225" s="38"/>
      <c r="F225" s="1"/>
      <c r="G225" s="1"/>
      <c r="H225" s="1"/>
    </row>
    <row r="226" spans="1:8" ht="13.2" x14ac:dyDescent="0.25">
      <c r="A226" s="1"/>
      <c r="B226" s="1"/>
      <c r="C226" s="1"/>
      <c r="D226" s="38"/>
      <c r="E226" s="38"/>
      <c r="F226" s="1"/>
      <c r="G226" s="1"/>
      <c r="H226" s="1"/>
    </row>
    <row r="227" spans="1:8" ht="13.2" x14ac:dyDescent="0.25">
      <c r="A227" s="1"/>
      <c r="B227" s="1"/>
      <c r="C227" s="1"/>
      <c r="D227" s="38"/>
      <c r="E227" s="38"/>
      <c r="F227" s="1"/>
      <c r="G227" s="1"/>
      <c r="H227" s="1"/>
    </row>
    <row r="228" spans="1:8" ht="13.2" x14ac:dyDescent="0.25">
      <c r="A228" s="1"/>
      <c r="B228" s="1"/>
      <c r="C228" s="1"/>
      <c r="D228" s="38"/>
      <c r="E228" s="38"/>
      <c r="F228" s="1"/>
      <c r="G228" s="1"/>
      <c r="H228" s="1"/>
    </row>
    <row r="229" spans="1:8" ht="13.2" x14ac:dyDescent="0.25">
      <c r="A229" s="1"/>
      <c r="B229" s="1"/>
      <c r="C229" s="1"/>
      <c r="D229" s="38"/>
      <c r="E229" s="38"/>
      <c r="F229" s="1"/>
      <c r="G229" s="1"/>
      <c r="H229" s="1"/>
    </row>
    <row r="230" spans="1:8" ht="13.2" x14ac:dyDescent="0.25">
      <c r="A230" s="1"/>
      <c r="B230" s="1"/>
      <c r="C230" s="1"/>
      <c r="D230" s="38"/>
      <c r="E230" s="38"/>
      <c r="F230" s="1"/>
      <c r="G230" s="1"/>
      <c r="H230" s="1"/>
    </row>
    <row r="231" spans="1:8" ht="13.2" x14ac:dyDescent="0.25">
      <c r="A231" s="1"/>
      <c r="B231" s="1"/>
      <c r="C231" s="1"/>
      <c r="D231" s="38"/>
      <c r="E231" s="38"/>
      <c r="F231" s="1"/>
      <c r="G231" s="1"/>
      <c r="H231" s="1"/>
    </row>
    <row r="232" spans="1:8" ht="13.2" x14ac:dyDescent="0.25">
      <c r="A232" s="1"/>
      <c r="B232" s="1"/>
      <c r="C232" s="1"/>
      <c r="D232" s="38"/>
      <c r="E232" s="38"/>
      <c r="F232" s="1"/>
      <c r="G232" s="1"/>
      <c r="H232" s="1"/>
    </row>
    <row r="233" spans="1:8" ht="13.2" x14ac:dyDescent="0.25">
      <c r="A233" s="1"/>
      <c r="B233" s="1"/>
      <c r="C233" s="1"/>
      <c r="D233" s="38"/>
      <c r="E233" s="38"/>
      <c r="F233" s="1"/>
      <c r="G233" s="1"/>
      <c r="H233" s="1"/>
    </row>
    <row r="234" spans="1:8" ht="13.2" x14ac:dyDescent="0.25">
      <c r="A234" s="1"/>
      <c r="B234" s="1"/>
      <c r="C234" s="1"/>
      <c r="D234" s="38"/>
      <c r="E234" s="38"/>
      <c r="F234" s="1"/>
      <c r="G234" s="1"/>
      <c r="H234" s="1"/>
    </row>
    <row r="235" spans="1:8" ht="13.2" x14ac:dyDescent="0.25">
      <c r="A235" s="1"/>
      <c r="B235" s="1"/>
      <c r="C235" s="1"/>
      <c r="D235" s="38"/>
      <c r="E235" s="38"/>
      <c r="F235" s="1"/>
      <c r="G235" s="1"/>
      <c r="H235" s="1"/>
    </row>
    <row r="236" spans="1:8" ht="13.2" x14ac:dyDescent="0.25">
      <c r="A236" s="1"/>
      <c r="B236" s="1"/>
      <c r="C236" s="1"/>
      <c r="D236" s="38"/>
      <c r="E236" s="38"/>
      <c r="F236" s="1"/>
      <c r="G236" s="1"/>
      <c r="H236" s="1"/>
    </row>
    <row r="237" spans="1:8" ht="13.2" x14ac:dyDescent="0.25">
      <c r="A237" s="1"/>
      <c r="B237" s="1"/>
      <c r="C237" s="1"/>
      <c r="D237" s="38"/>
      <c r="E237" s="38"/>
      <c r="F237" s="1"/>
      <c r="G237" s="1"/>
      <c r="H237" s="1"/>
    </row>
    <row r="238" spans="1:8" ht="13.2" x14ac:dyDescent="0.25">
      <c r="A238" s="1"/>
      <c r="B238" s="1"/>
      <c r="C238" s="1"/>
      <c r="D238" s="38"/>
      <c r="E238" s="38"/>
      <c r="F238" s="1"/>
      <c r="G238" s="1"/>
      <c r="H238" s="1"/>
    </row>
    <row r="239" spans="1:8" ht="13.2" x14ac:dyDescent="0.25">
      <c r="A239" s="1"/>
      <c r="B239" s="1"/>
      <c r="C239" s="1"/>
      <c r="D239" s="38"/>
      <c r="E239" s="38"/>
      <c r="F239" s="1"/>
      <c r="G239" s="1"/>
      <c r="H239" s="1"/>
    </row>
    <row r="240" spans="1:8" ht="13.2" x14ac:dyDescent="0.25">
      <c r="A240" s="1"/>
      <c r="B240" s="1"/>
      <c r="C240" s="1"/>
      <c r="D240" s="38"/>
      <c r="E240" s="38"/>
      <c r="F240" s="1"/>
      <c r="G240" s="1"/>
      <c r="H240" s="1"/>
    </row>
    <row r="241" spans="1:8" ht="13.2" x14ac:dyDescent="0.25">
      <c r="A241" s="1"/>
      <c r="B241" s="1"/>
      <c r="C241" s="1"/>
      <c r="D241" s="38"/>
      <c r="E241" s="38"/>
      <c r="F241" s="1"/>
      <c r="G241" s="1"/>
      <c r="H241" s="1"/>
    </row>
    <row r="242" spans="1:8" ht="13.2" x14ac:dyDescent="0.25">
      <c r="A242" s="1"/>
      <c r="B242" s="1"/>
      <c r="C242" s="1"/>
      <c r="D242" s="38"/>
      <c r="E242" s="38"/>
      <c r="F242" s="1"/>
      <c r="G242" s="1"/>
      <c r="H242" s="1"/>
    </row>
    <row r="243" spans="1:8" ht="13.2" x14ac:dyDescent="0.25">
      <c r="A243" s="1"/>
      <c r="B243" s="1"/>
      <c r="C243" s="1"/>
      <c r="D243" s="38"/>
      <c r="E243" s="38"/>
      <c r="F243" s="1"/>
      <c r="G243" s="1"/>
      <c r="H243" s="1"/>
    </row>
    <row r="244" spans="1:8" ht="13.2" x14ac:dyDescent="0.25">
      <c r="A244" s="1"/>
      <c r="B244" s="1"/>
      <c r="C244" s="1"/>
      <c r="D244" s="38"/>
      <c r="E244" s="38"/>
      <c r="F244" s="1"/>
      <c r="G244" s="1"/>
      <c r="H244" s="1"/>
    </row>
    <row r="245" spans="1:8" ht="13.2" x14ac:dyDescent="0.25">
      <c r="A245" s="1"/>
      <c r="B245" s="1"/>
      <c r="C245" s="1"/>
      <c r="D245" s="38"/>
      <c r="E245" s="38"/>
      <c r="F245" s="1"/>
      <c r="G245" s="1"/>
      <c r="H245" s="1"/>
    </row>
    <row r="246" spans="1:8" ht="13.2" x14ac:dyDescent="0.25">
      <c r="A246" s="1"/>
      <c r="B246" s="1"/>
      <c r="C246" s="1"/>
      <c r="D246" s="38"/>
      <c r="E246" s="38"/>
      <c r="F246" s="1"/>
      <c r="G246" s="1"/>
      <c r="H246" s="1"/>
    </row>
    <row r="247" spans="1:8" ht="13.2" x14ac:dyDescent="0.25">
      <c r="A247" s="1"/>
      <c r="B247" s="1"/>
      <c r="C247" s="1"/>
      <c r="D247" s="38"/>
      <c r="E247" s="38"/>
      <c r="F247" s="1"/>
      <c r="G247" s="1"/>
      <c r="H247" s="1"/>
    </row>
    <row r="248" spans="1:8" ht="13.2" x14ac:dyDescent="0.25">
      <c r="A248" s="1"/>
      <c r="B248" s="1"/>
      <c r="C248" s="1"/>
      <c r="D248" s="38"/>
      <c r="E248" s="38"/>
      <c r="F248" s="1"/>
      <c r="G248" s="1"/>
      <c r="H248" s="1"/>
    </row>
    <row r="249" spans="1:8" ht="13.2" x14ac:dyDescent="0.25">
      <c r="A249" s="1"/>
      <c r="B249" s="1"/>
      <c r="C249" s="1"/>
      <c r="D249" s="38"/>
      <c r="E249" s="38"/>
      <c r="F249" s="1"/>
      <c r="G249" s="1"/>
      <c r="H249" s="1"/>
    </row>
    <row r="250" spans="1:8" ht="13.2" x14ac:dyDescent="0.25">
      <c r="A250" s="1"/>
      <c r="B250" s="1"/>
      <c r="C250" s="1"/>
      <c r="D250" s="38"/>
      <c r="E250" s="38"/>
      <c r="F250" s="1"/>
      <c r="G250" s="1"/>
      <c r="H250" s="1"/>
    </row>
    <row r="251" spans="1:8" ht="13.2" x14ac:dyDescent="0.25">
      <c r="A251" s="1"/>
      <c r="B251" s="1"/>
      <c r="C251" s="1"/>
      <c r="D251" s="38"/>
      <c r="E251" s="38"/>
      <c r="F251" s="1"/>
      <c r="G251" s="1"/>
      <c r="H251" s="1"/>
    </row>
    <row r="252" spans="1:8" ht="13.2" x14ac:dyDescent="0.25">
      <c r="A252" s="1"/>
      <c r="B252" s="1"/>
      <c r="C252" s="1"/>
      <c r="D252" s="38"/>
      <c r="E252" s="38"/>
      <c r="F252" s="1"/>
      <c r="G252" s="1"/>
      <c r="H252" s="1"/>
    </row>
    <row r="253" spans="1:8" ht="13.2" x14ac:dyDescent="0.25">
      <c r="A253" s="1"/>
      <c r="B253" s="1"/>
      <c r="C253" s="1"/>
      <c r="D253" s="38"/>
      <c r="E253" s="38"/>
      <c r="F253" s="1"/>
      <c r="G253" s="1"/>
      <c r="H253" s="1"/>
    </row>
    <row r="254" spans="1:8" ht="13.2" x14ac:dyDescent="0.25">
      <c r="A254" s="1"/>
      <c r="B254" s="1"/>
      <c r="C254" s="1"/>
      <c r="D254" s="38"/>
      <c r="E254" s="38"/>
      <c r="F254" s="1"/>
      <c r="G254" s="1"/>
      <c r="H254" s="1"/>
    </row>
    <row r="255" spans="1:8" ht="13.2" x14ac:dyDescent="0.25">
      <c r="A255" s="1"/>
      <c r="B255" s="1"/>
      <c r="C255" s="1"/>
      <c r="D255" s="38"/>
      <c r="E255" s="38"/>
      <c r="F255" s="1"/>
      <c r="G255" s="1"/>
      <c r="H255" s="1"/>
    </row>
    <row r="256" spans="1:8" ht="13.2" x14ac:dyDescent="0.25">
      <c r="A256" s="1"/>
      <c r="B256" s="1"/>
      <c r="C256" s="1"/>
      <c r="D256" s="38"/>
      <c r="E256" s="38"/>
      <c r="F256" s="1"/>
      <c r="G256" s="1"/>
      <c r="H256" s="1"/>
    </row>
    <row r="257" spans="1:8" ht="13.2" x14ac:dyDescent="0.25">
      <c r="A257" s="1"/>
      <c r="B257" s="1"/>
      <c r="C257" s="1"/>
      <c r="D257" s="38"/>
      <c r="E257" s="38"/>
      <c r="F257" s="1"/>
      <c r="G257" s="1"/>
      <c r="H257" s="1"/>
    </row>
    <row r="258" spans="1:8" ht="13.2" x14ac:dyDescent="0.25">
      <c r="A258" s="1"/>
      <c r="B258" s="1"/>
      <c r="C258" s="1"/>
      <c r="D258" s="38"/>
      <c r="E258" s="38"/>
      <c r="F258" s="1"/>
      <c r="G258" s="1"/>
      <c r="H258" s="1"/>
    </row>
    <row r="259" spans="1:8" ht="13.2" x14ac:dyDescent="0.25">
      <c r="A259" s="1"/>
      <c r="B259" s="1"/>
      <c r="C259" s="1"/>
      <c r="D259" s="38"/>
      <c r="E259" s="38"/>
      <c r="F259" s="1"/>
      <c r="G259" s="1"/>
      <c r="H259" s="1"/>
    </row>
    <row r="260" spans="1:8" ht="13.2" x14ac:dyDescent="0.25">
      <c r="A260" s="1"/>
      <c r="B260" s="1"/>
      <c r="C260" s="1"/>
      <c r="D260" s="38"/>
      <c r="E260" s="38"/>
      <c r="F260" s="1"/>
      <c r="G260" s="1"/>
      <c r="H260" s="1"/>
    </row>
    <row r="261" spans="1:8" ht="13.2" x14ac:dyDescent="0.25">
      <c r="A261" s="1"/>
      <c r="B261" s="1"/>
      <c r="C261" s="1"/>
      <c r="D261" s="38"/>
      <c r="E261" s="38"/>
      <c r="F261" s="1"/>
      <c r="G261" s="1"/>
      <c r="H261" s="1"/>
    </row>
    <row r="262" spans="1:8" ht="13.2" x14ac:dyDescent="0.25">
      <c r="A262" s="1"/>
      <c r="B262" s="1"/>
      <c r="C262" s="1"/>
      <c r="D262" s="38"/>
      <c r="E262" s="38"/>
      <c r="F262" s="1"/>
      <c r="G262" s="1"/>
      <c r="H262" s="1"/>
    </row>
    <row r="263" spans="1:8" ht="13.2" x14ac:dyDescent="0.25">
      <c r="A263" s="1"/>
      <c r="B263" s="1"/>
      <c r="C263" s="1"/>
      <c r="D263" s="38"/>
      <c r="E263" s="38"/>
      <c r="F263" s="1"/>
      <c r="G263" s="1"/>
      <c r="H263" s="1"/>
    </row>
    <row r="264" spans="1:8" ht="13.2" x14ac:dyDescent="0.25">
      <c r="A264" s="1"/>
      <c r="B264" s="1"/>
      <c r="C264" s="1"/>
      <c r="D264" s="38"/>
      <c r="E264" s="38"/>
      <c r="F264" s="1"/>
      <c r="G264" s="1"/>
      <c r="H264" s="1"/>
    </row>
    <row r="265" spans="1:8" ht="13.2" x14ac:dyDescent="0.25">
      <c r="A265" s="1"/>
      <c r="B265" s="1"/>
      <c r="C265" s="1"/>
      <c r="D265" s="38"/>
      <c r="E265" s="38"/>
      <c r="F265" s="1"/>
      <c r="G265" s="1"/>
      <c r="H265" s="1"/>
    </row>
    <row r="266" spans="1:8" ht="13.2" x14ac:dyDescent="0.25">
      <c r="A266" s="1"/>
      <c r="B266" s="1"/>
      <c r="C266" s="1"/>
      <c r="D266" s="38"/>
      <c r="E266" s="38"/>
      <c r="F266" s="1"/>
      <c r="G266" s="1"/>
      <c r="H266" s="1"/>
    </row>
    <row r="267" spans="1:8" ht="13.2" x14ac:dyDescent="0.25">
      <c r="A267" s="1"/>
      <c r="B267" s="1"/>
      <c r="C267" s="1"/>
      <c r="D267" s="38"/>
      <c r="E267" s="38"/>
      <c r="F267" s="1"/>
      <c r="G267" s="1"/>
      <c r="H267" s="1"/>
    </row>
    <row r="268" spans="1:8" ht="13.2" x14ac:dyDescent="0.25">
      <c r="A268" s="1"/>
      <c r="B268" s="1"/>
      <c r="C268" s="1"/>
      <c r="D268" s="38"/>
      <c r="E268" s="38"/>
      <c r="F268" s="1"/>
      <c r="G268" s="1"/>
      <c r="H268" s="1"/>
    </row>
    <row r="269" spans="1:8" ht="13.2" x14ac:dyDescent="0.25">
      <c r="A269" s="1"/>
      <c r="B269" s="1"/>
      <c r="C269" s="1"/>
      <c r="D269" s="38"/>
      <c r="E269" s="38"/>
      <c r="F269" s="1"/>
      <c r="G269" s="1"/>
      <c r="H269" s="1"/>
    </row>
    <row r="270" spans="1:8" ht="13.2" x14ac:dyDescent="0.25">
      <c r="A270" s="1"/>
      <c r="B270" s="1"/>
      <c r="C270" s="1"/>
      <c r="D270" s="38"/>
      <c r="E270" s="38"/>
      <c r="F270" s="1"/>
      <c r="G270" s="1"/>
      <c r="H270" s="1"/>
    </row>
    <row r="271" spans="1:8" ht="13.2" x14ac:dyDescent="0.25">
      <c r="A271" s="1"/>
      <c r="B271" s="1"/>
      <c r="C271" s="1"/>
      <c r="D271" s="38"/>
      <c r="E271" s="38"/>
      <c r="F271" s="1"/>
      <c r="G271" s="1"/>
      <c r="H271" s="1"/>
    </row>
    <row r="272" spans="1:8" ht="13.2" x14ac:dyDescent="0.25">
      <c r="A272" s="1"/>
      <c r="B272" s="1"/>
      <c r="C272" s="1"/>
      <c r="D272" s="38"/>
      <c r="E272" s="38"/>
      <c r="F272" s="1"/>
      <c r="G272" s="1"/>
      <c r="H272" s="1"/>
    </row>
    <row r="273" spans="1:8" ht="13.2" x14ac:dyDescent="0.25">
      <c r="A273" s="1"/>
      <c r="B273" s="1"/>
      <c r="C273" s="1"/>
      <c r="D273" s="38"/>
      <c r="E273" s="38"/>
      <c r="F273" s="1"/>
      <c r="G273" s="1"/>
      <c r="H273" s="1"/>
    </row>
    <row r="274" spans="1:8" ht="13.2" x14ac:dyDescent="0.25">
      <c r="A274" s="1"/>
      <c r="B274" s="1"/>
      <c r="C274" s="1"/>
      <c r="D274" s="38"/>
      <c r="E274" s="38"/>
      <c r="F274" s="1"/>
      <c r="G274" s="1"/>
      <c r="H274" s="1"/>
    </row>
    <row r="275" spans="1:8" ht="13.2" x14ac:dyDescent="0.25">
      <c r="A275" s="1"/>
      <c r="B275" s="1"/>
      <c r="C275" s="1"/>
      <c r="D275" s="38"/>
      <c r="E275" s="38"/>
      <c r="F275" s="1"/>
      <c r="G275" s="1"/>
      <c r="H275" s="1"/>
    </row>
    <row r="276" spans="1:8" ht="13.2" x14ac:dyDescent="0.25">
      <c r="A276" s="1"/>
      <c r="B276" s="1"/>
      <c r="C276" s="1"/>
      <c r="D276" s="38"/>
      <c r="E276" s="38"/>
      <c r="F276" s="1"/>
      <c r="G276" s="1"/>
      <c r="H276" s="1"/>
    </row>
    <row r="277" spans="1:8" ht="13.2" x14ac:dyDescent="0.25">
      <c r="A277" s="1"/>
      <c r="B277" s="1"/>
      <c r="C277" s="1"/>
      <c r="D277" s="38"/>
      <c r="E277" s="38"/>
      <c r="F277" s="1"/>
      <c r="G277" s="1"/>
      <c r="H277" s="1"/>
    </row>
    <row r="278" spans="1:8" ht="13.2" x14ac:dyDescent="0.25">
      <c r="A278" s="1"/>
      <c r="B278" s="1"/>
      <c r="C278" s="1"/>
      <c r="D278" s="38"/>
      <c r="E278" s="38"/>
      <c r="F278" s="1"/>
      <c r="G278" s="1"/>
      <c r="H278" s="1"/>
    </row>
    <row r="279" spans="1:8" ht="13.2" x14ac:dyDescent="0.25">
      <c r="A279" s="1"/>
      <c r="B279" s="1"/>
      <c r="C279" s="1"/>
      <c r="D279" s="38"/>
      <c r="E279" s="38"/>
      <c r="F279" s="1"/>
      <c r="G279" s="1"/>
      <c r="H279" s="1"/>
    </row>
    <row r="280" spans="1:8" ht="13.2" x14ac:dyDescent="0.25">
      <c r="A280" s="1"/>
      <c r="B280" s="1"/>
      <c r="C280" s="1"/>
      <c r="D280" s="38"/>
      <c r="E280" s="38"/>
      <c r="F280" s="1"/>
      <c r="G280" s="1"/>
      <c r="H280" s="1"/>
    </row>
    <row r="281" spans="1:8" ht="13.2" x14ac:dyDescent="0.25">
      <c r="A281" s="1"/>
      <c r="B281" s="1"/>
      <c r="C281" s="1"/>
      <c r="D281" s="38"/>
      <c r="E281" s="38"/>
      <c r="F281" s="1"/>
      <c r="G281" s="1"/>
      <c r="H281" s="1"/>
    </row>
    <row r="282" spans="1:8" ht="13.2" x14ac:dyDescent="0.25">
      <c r="A282" s="1"/>
      <c r="B282" s="1"/>
      <c r="C282" s="1"/>
      <c r="D282" s="38"/>
      <c r="E282" s="38"/>
      <c r="F282" s="1"/>
      <c r="G282" s="1"/>
      <c r="H282" s="1"/>
    </row>
    <row r="283" spans="1:8" ht="13.2" x14ac:dyDescent="0.25">
      <c r="A283" s="1"/>
      <c r="B283" s="1"/>
      <c r="C283" s="1"/>
      <c r="D283" s="38"/>
      <c r="E283" s="38"/>
      <c r="F283" s="1"/>
      <c r="G283" s="1"/>
      <c r="H283" s="1"/>
    </row>
    <row r="284" spans="1:8" ht="13.2" x14ac:dyDescent="0.25">
      <c r="A284" s="1"/>
      <c r="B284" s="1"/>
      <c r="C284" s="1"/>
      <c r="D284" s="38"/>
      <c r="E284" s="38"/>
      <c r="F284" s="1"/>
      <c r="G284" s="1"/>
      <c r="H284" s="1"/>
    </row>
    <row r="285" spans="1:8" ht="13.2" x14ac:dyDescent="0.25">
      <c r="A285" s="1"/>
      <c r="B285" s="1"/>
      <c r="C285" s="1"/>
      <c r="D285" s="38"/>
      <c r="E285" s="38"/>
      <c r="F285" s="1"/>
      <c r="G285" s="1"/>
      <c r="H285" s="1"/>
    </row>
    <row r="286" spans="1:8" ht="13.2" x14ac:dyDescent="0.25">
      <c r="A286" s="1"/>
      <c r="B286" s="1"/>
      <c r="C286" s="1"/>
      <c r="D286" s="38"/>
      <c r="E286" s="38"/>
      <c r="F286" s="1"/>
      <c r="G286" s="1"/>
      <c r="H286" s="1"/>
    </row>
    <row r="287" spans="1:8" ht="13.2" x14ac:dyDescent="0.25">
      <c r="A287" s="1"/>
      <c r="B287" s="1"/>
      <c r="C287" s="1"/>
      <c r="D287" s="38"/>
      <c r="E287" s="38"/>
      <c r="F287" s="1"/>
      <c r="G287" s="1"/>
      <c r="H287" s="1"/>
    </row>
    <row r="288" spans="1:8" ht="13.2" x14ac:dyDescent="0.25">
      <c r="A288" s="1"/>
      <c r="B288" s="1"/>
      <c r="C288" s="1"/>
      <c r="D288" s="38"/>
      <c r="E288" s="38"/>
      <c r="F288" s="1"/>
      <c r="G288" s="1"/>
      <c r="H288" s="1"/>
    </row>
    <row r="289" spans="1:8" ht="13.2" x14ac:dyDescent="0.25">
      <c r="A289" s="1"/>
      <c r="B289" s="1"/>
      <c r="C289" s="1"/>
      <c r="D289" s="38"/>
      <c r="E289" s="38"/>
      <c r="F289" s="1"/>
      <c r="G289" s="1"/>
      <c r="H289" s="1"/>
    </row>
    <row r="290" spans="1:8" ht="13.2" x14ac:dyDescent="0.25">
      <c r="A290" s="1"/>
      <c r="B290" s="1"/>
      <c r="C290" s="1"/>
      <c r="D290" s="38"/>
      <c r="E290" s="38"/>
      <c r="F290" s="1"/>
      <c r="G290" s="1"/>
      <c r="H290" s="1"/>
    </row>
    <row r="291" spans="1:8" ht="13.2" x14ac:dyDescent="0.25">
      <c r="A291" s="1"/>
      <c r="B291" s="1"/>
      <c r="C291" s="1"/>
      <c r="D291" s="38"/>
      <c r="E291" s="38"/>
      <c r="F291" s="1"/>
      <c r="G291" s="1"/>
      <c r="H291" s="1"/>
    </row>
    <row r="292" spans="1:8" ht="13.2" x14ac:dyDescent="0.25">
      <c r="A292" s="1"/>
      <c r="B292" s="1"/>
      <c r="C292" s="1"/>
      <c r="D292" s="38"/>
      <c r="E292" s="38"/>
      <c r="F292" s="1"/>
      <c r="G292" s="1"/>
      <c r="H292" s="1"/>
    </row>
    <row r="293" spans="1:8" ht="13.2" x14ac:dyDescent="0.25">
      <c r="A293" s="1"/>
      <c r="B293" s="1"/>
      <c r="C293" s="1"/>
      <c r="D293" s="38"/>
      <c r="E293" s="38"/>
      <c r="F293" s="1"/>
      <c r="G293" s="1"/>
      <c r="H293" s="1"/>
    </row>
    <row r="294" spans="1:8" ht="13.2" x14ac:dyDescent="0.25">
      <c r="A294" s="1"/>
      <c r="B294" s="1"/>
      <c r="C294" s="1"/>
      <c r="D294" s="38"/>
      <c r="E294" s="38"/>
      <c r="F294" s="1"/>
      <c r="G294" s="1"/>
      <c r="H294" s="1"/>
    </row>
    <row r="295" spans="1:8" ht="13.2" x14ac:dyDescent="0.25">
      <c r="A295" s="1"/>
      <c r="B295" s="1"/>
      <c r="C295" s="1"/>
      <c r="D295" s="38"/>
      <c r="E295" s="38"/>
      <c r="F295" s="1"/>
      <c r="G295" s="1"/>
      <c r="H295" s="1"/>
    </row>
    <row r="296" spans="1:8" ht="13.2" x14ac:dyDescent="0.25">
      <c r="A296" s="1"/>
      <c r="B296" s="1"/>
      <c r="C296" s="1"/>
      <c r="D296" s="38"/>
      <c r="E296" s="38"/>
      <c r="F296" s="1"/>
      <c r="G296" s="1"/>
      <c r="H296" s="1"/>
    </row>
    <row r="297" spans="1:8" ht="13.2" x14ac:dyDescent="0.25">
      <c r="A297" s="1"/>
      <c r="B297" s="1"/>
      <c r="C297" s="1"/>
      <c r="D297" s="38"/>
      <c r="E297" s="38"/>
      <c r="F297" s="1"/>
      <c r="G297" s="1"/>
      <c r="H297" s="1"/>
    </row>
    <row r="298" spans="1:8" ht="13.2" x14ac:dyDescent="0.25">
      <c r="A298" s="1"/>
      <c r="B298" s="1"/>
      <c r="C298" s="1"/>
      <c r="D298" s="38"/>
      <c r="E298" s="38"/>
      <c r="F298" s="1"/>
      <c r="G298" s="1"/>
      <c r="H298" s="1"/>
    </row>
    <row r="299" spans="1:8" ht="13.2" x14ac:dyDescent="0.25">
      <c r="A299" s="1"/>
      <c r="B299" s="1"/>
      <c r="C299" s="1"/>
      <c r="D299" s="38"/>
      <c r="E299" s="38"/>
      <c r="F299" s="1"/>
      <c r="G299" s="1"/>
      <c r="H299" s="1"/>
    </row>
    <row r="300" spans="1:8" ht="13.2" x14ac:dyDescent="0.25">
      <c r="A300" s="1"/>
      <c r="B300" s="1"/>
      <c r="C300" s="1"/>
      <c r="D300" s="38"/>
      <c r="E300" s="38"/>
      <c r="F300" s="1"/>
      <c r="G300" s="1"/>
      <c r="H300" s="1"/>
    </row>
    <row r="301" spans="1:8" ht="13.2" x14ac:dyDescent="0.25">
      <c r="A301" s="1"/>
      <c r="B301" s="1"/>
      <c r="C301" s="1"/>
      <c r="D301" s="38"/>
      <c r="E301" s="38"/>
      <c r="F301" s="1"/>
      <c r="G301" s="1"/>
      <c r="H301" s="1"/>
    </row>
    <row r="302" spans="1:8" ht="13.2" x14ac:dyDescent="0.25">
      <c r="A302" s="1"/>
      <c r="B302" s="1"/>
      <c r="C302" s="1"/>
      <c r="D302" s="38"/>
      <c r="E302" s="38"/>
      <c r="F302" s="1"/>
      <c r="G302" s="1"/>
      <c r="H302" s="1"/>
    </row>
    <row r="303" spans="1:8" ht="13.2" x14ac:dyDescent="0.25">
      <c r="A303" s="1"/>
      <c r="B303" s="1"/>
      <c r="C303" s="1"/>
      <c r="D303" s="38"/>
      <c r="E303" s="38"/>
      <c r="F303" s="1"/>
      <c r="G303" s="1"/>
      <c r="H303" s="1"/>
    </row>
    <row r="304" spans="1:8" ht="13.2" x14ac:dyDescent="0.25">
      <c r="A304" s="1"/>
      <c r="B304" s="1"/>
      <c r="C304" s="1"/>
      <c r="D304" s="38"/>
      <c r="E304" s="38"/>
      <c r="F304" s="1"/>
      <c r="G304" s="1"/>
      <c r="H304" s="1"/>
    </row>
    <row r="305" spans="1:8" ht="13.2" x14ac:dyDescent="0.25">
      <c r="A305" s="1"/>
      <c r="B305" s="1"/>
      <c r="C305" s="1"/>
      <c r="D305" s="38"/>
      <c r="E305" s="38"/>
      <c r="F305" s="1"/>
      <c r="G305" s="1"/>
      <c r="H305" s="1"/>
    </row>
    <row r="306" spans="1:8" ht="13.2" x14ac:dyDescent="0.25">
      <c r="A306" s="1"/>
      <c r="B306" s="1"/>
      <c r="C306" s="1"/>
      <c r="D306" s="38"/>
      <c r="E306" s="38"/>
      <c r="F306" s="1"/>
      <c r="G306" s="1"/>
      <c r="H306" s="1"/>
    </row>
    <row r="307" spans="1:8" ht="13.2" x14ac:dyDescent="0.25">
      <c r="A307" s="1"/>
      <c r="B307" s="1"/>
      <c r="C307" s="1"/>
      <c r="D307" s="38"/>
      <c r="E307" s="38"/>
      <c r="F307" s="1"/>
      <c r="G307" s="1"/>
      <c r="H307" s="1"/>
    </row>
    <row r="308" spans="1:8" ht="13.2" x14ac:dyDescent="0.25">
      <c r="A308" s="1"/>
      <c r="B308" s="1"/>
      <c r="C308" s="1"/>
      <c r="D308" s="38"/>
      <c r="E308" s="38"/>
      <c r="F308" s="1"/>
      <c r="G308" s="1"/>
      <c r="H308" s="1"/>
    </row>
    <row r="309" spans="1:8" ht="13.2" x14ac:dyDescent="0.25">
      <c r="A309" s="1"/>
      <c r="B309" s="1"/>
      <c r="C309" s="1"/>
      <c r="D309" s="38"/>
      <c r="E309" s="38"/>
      <c r="F309" s="1"/>
      <c r="G309" s="1"/>
      <c r="H309" s="1"/>
    </row>
    <row r="310" spans="1:8" ht="13.2" x14ac:dyDescent="0.25">
      <c r="A310" s="1"/>
      <c r="B310" s="1"/>
      <c r="C310" s="1"/>
      <c r="D310" s="38"/>
      <c r="E310" s="38"/>
      <c r="F310" s="1"/>
      <c r="G310" s="1"/>
      <c r="H310" s="1"/>
    </row>
    <row r="311" spans="1:8" ht="13.2" x14ac:dyDescent="0.25">
      <c r="A311" s="1"/>
      <c r="B311" s="1"/>
      <c r="C311" s="1"/>
      <c r="D311" s="38"/>
      <c r="E311" s="38"/>
      <c r="F311" s="1"/>
      <c r="G311" s="1"/>
      <c r="H311" s="1"/>
    </row>
    <row r="312" spans="1:8" ht="13.2" x14ac:dyDescent="0.25">
      <c r="A312" s="1"/>
      <c r="B312" s="1"/>
      <c r="C312" s="1"/>
      <c r="D312" s="38"/>
      <c r="E312" s="38"/>
      <c r="F312" s="1"/>
      <c r="G312" s="1"/>
      <c r="H312" s="1"/>
    </row>
    <row r="313" spans="1:8" ht="13.2" x14ac:dyDescent="0.25">
      <c r="A313" s="1"/>
      <c r="B313" s="1"/>
      <c r="C313" s="1"/>
      <c r="D313" s="38"/>
      <c r="E313" s="38"/>
      <c r="F313" s="1"/>
      <c r="G313" s="1"/>
      <c r="H313" s="1"/>
    </row>
    <row r="314" spans="1:8" ht="13.2" x14ac:dyDescent="0.25">
      <c r="A314" s="1"/>
      <c r="B314" s="1"/>
      <c r="C314" s="1"/>
      <c r="D314" s="38"/>
      <c r="E314" s="38"/>
      <c r="F314" s="1"/>
      <c r="G314" s="1"/>
      <c r="H314" s="1"/>
    </row>
    <row r="315" spans="1:8" ht="13.2" x14ac:dyDescent="0.25">
      <c r="A315" s="1"/>
      <c r="B315" s="1"/>
      <c r="C315" s="1"/>
      <c r="D315" s="38"/>
      <c r="E315" s="38"/>
      <c r="F315" s="1"/>
      <c r="G315" s="1"/>
      <c r="H315" s="1"/>
    </row>
    <row r="316" spans="1:8" ht="13.2" x14ac:dyDescent="0.25">
      <c r="A316" s="1"/>
      <c r="B316" s="1"/>
      <c r="C316" s="1"/>
      <c r="D316" s="38"/>
      <c r="E316" s="38"/>
      <c r="F316" s="1"/>
      <c r="G316" s="1"/>
      <c r="H316" s="1"/>
    </row>
    <row r="317" spans="1:8" ht="13.2" x14ac:dyDescent="0.25">
      <c r="A317" s="1"/>
      <c r="B317" s="1"/>
      <c r="C317" s="1"/>
      <c r="D317" s="38"/>
      <c r="E317" s="38"/>
      <c r="F317" s="1"/>
      <c r="G317" s="1"/>
      <c r="H317" s="1"/>
    </row>
    <row r="318" spans="1:8" ht="13.2" x14ac:dyDescent="0.25">
      <c r="A318" s="1"/>
      <c r="B318" s="1"/>
      <c r="C318" s="1"/>
      <c r="D318" s="38"/>
      <c r="E318" s="38"/>
      <c r="F318" s="1"/>
      <c r="G318" s="1"/>
      <c r="H318" s="1"/>
    </row>
    <row r="319" spans="1:8" ht="13.2" x14ac:dyDescent="0.25">
      <c r="A319" s="1"/>
      <c r="B319" s="1"/>
      <c r="C319" s="1"/>
      <c r="D319" s="38"/>
      <c r="E319" s="38"/>
      <c r="F319" s="1"/>
      <c r="G319" s="1"/>
      <c r="H319" s="1"/>
    </row>
    <row r="320" spans="1:8" ht="13.2" x14ac:dyDescent="0.25">
      <c r="A320" s="1"/>
      <c r="B320" s="1"/>
      <c r="C320" s="1"/>
      <c r="D320" s="38"/>
      <c r="E320" s="38"/>
      <c r="F320" s="1"/>
      <c r="G320" s="1"/>
      <c r="H320" s="1"/>
    </row>
    <row r="321" spans="1:8" ht="13.2" x14ac:dyDescent="0.25">
      <c r="A321" s="1"/>
      <c r="B321" s="1"/>
      <c r="C321" s="1"/>
      <c r="D321" s="38"/>
      <c r="E321" s="38"/>
      <c r="F321" s="1"/>
      <c r="G321" s="1"/>
      <c r="H321" s="1"/>
    </row>
    <row r="322" spans="1:8" ht="13.2" x14ac:dyDescent="0.25">
      <c r="A322" s="1"/>
      <c r="B322" s="1"/>
      <c r="C322" s="1"/>
      <c r="D322" s="38"/>
      <c r="E322" s="38"/>
      <c r="F322" s="1"/>
      <c r="G322" s="1"/>
      <c r="H322" s="1"/>
    </row>
    <row r="323" spans="1:8" ht="13.2" x14ac:dyDescent="0.25">
      <c r="A323" s="1"/>
      <c r="B323" s="1"/>
      <c r="C323" s="1"/>
      <c r="D323" s="38"/>
      <c r="E323" s="38"/>
      <c r="F323" s="1"/>
      <c r="G323" s="1"/>
      <c r="H323" s="1"/>
    </row>
    <row r="324" spans="1:8" ht="13.2" x14ac:dyDescent="0.25">
      <c r="A324" s="1"/>
      <c r="B324" s="1"/>
      <c r="C324" s="1"/>
      <c r="D324" s="38"/>
      <c r="E324" s="38"/>
      <c r="F324" s="1"/>
      <c r="G324" s="1"/>
      <c r="H324" s="1"/>
    </row>
    <row r="325" spans="1:8" ht="13.2" x14ac:dyDescent="0.25">
      <c r="A325" s="1"/>
      <c r="B325" s="1"/>
      <c r="C325" s="1"/>
      <c r="D325" s="38"/>
      <c r="E325" s="38"/>
      <c r="F325" s="1"/>
      <c r="G325" s="1"/>
      <c r="H325" s="1"/>
    </row>
    <row r="326" spans="1:8" ht="13.2" x14ac:dyDescent="0.25">
      <c r="A326" s="1"/>
      <c r="B326" s="1"/>
      <c r="C326" s="1"/>
      <c r="D326" s="38"/>
      <c r="E326" s="38"/>
      <c r="F326" s="1"/>
      <c r="G326" s="1"/>
      <c r="H326" s="1"/>
    </row>
    <row r="327" spans="1:8" ht="13.2" x14ac:dyDescent="0.25">
      <c r="A327" s="1"/>
      <c r="B327" s="1"/>
      <c r="C327" s="1"/>
      <c r="D327" s="38"/>
      <c r="E327" s="38"/>
      <c r="F327" s="1"/>
      <c r="G327" s="1"/>
      <c r="H327" s="1"/>
    </row>
    <row r="328" spans="1:8" ht="13.2" x14ac:dyDescent="0.25">
      <c r="A328" s="1"/>
      <c r="B328" s="1"/>
      <c r="C328" s="1"/>
      <c r="D328" s="38"/>
      <c r="E328" s="38"/>
      <c r="F328" s="1"/>
      <c r="G328" s="1"/>
      <c r="H328" s="1"/>
    </row>
    <row r="329" spans="1:8" ht="13.2" x14ac:dyDescent="0.25">
      <c r="A329" s="1"/>
      <c r="B329" s="1"/>
      <c r="C329" s="1"/>
      <c r="D329" s="38"/>
      <c r="E329" s="38"/>
      <c r="F329" s="1"/>
      <c r="G329" s="1"/>
      <c r="H329" s="1"/>
    </row>
    <row r="330" spans="1:8" ht="13.2" x14ac:dyDescent="0.25">
      <c r="A330" s="1"/>
      <c r="B330" s="1"/>
      <c r="C330" s="1"/>
      <c r="D330" s="38"/>
      <c r="E330" s="38"/>
      <c r="F330" s="1"/>
      <c r="G330" s="1"/>
      <c r="H330" s="1"/>
    </row>
    <row r="331" spans="1:8" ht="13.2" x14ac:dyDescent="0.25">
      <c r="A331" s="1"/>
      <c r="B331" s="1"/>
      <c r="C331" s="1"/>
      <c r="D331" s="38"/>
      <c r="E331" s="38"/>
      <c r="F331" s="1"/>
      <c r="G331" s="1"/>
      <c r="H331" s="1"/>
    </row>
    <row r="332" spans="1:8" ht="13.2" x14ac:dyDescent="0.25">
      <c r="A332" s="1"/>
      <c r="B332" s="1"/>
      <c r="C332" s="1"/>
      <c r="D332" s="38"/>
      <c r="E332" s="38"/>
      <c r="F332" s="1"/>
      <c r="G332" s="1"/>
      <c r="H332" s="1"/>
    </row>
    <row r="333" spans="1:8" ht="13.2" x14ac:dyDescent="0.25">
      <c r="A333" s="1"/>
      <c r="B333" s="1"/>
      <c r="C333" s="1"/>
      <c r="D333" s="38"/>
      <c r="E333" s="38"/>
      <c r="F333" s="1"/>
      <c r="G333" s="1"/>
      <c r="H333" s="1"/>
    </row>
    <row r="334" spans="1:8" ht="13.2" x14ac:dyDescent="0.25">
      <c r="A334" s="1"/>
      <c r="B334" s="1"/>
      <c r="C334" s="1"/>
      <c r="D334" s="38"/>
      <c r="E334" s="38"/>
      <c r="F334" s="1"/>
      <c r="G334" s="1"/>
      <c r="H334" s="1"/>
    </row>
    <row r="335" spans="1:8" ht="13.2" x14ac:dyDescent="0.25">
      <c r="A335" s="1"/>
      <c r="B335" s="1"/>
      <c r="C335" s="1"/>
      <c r="D335" s="38"/>
      <c r="E335" s="38"/>
      <c r="F335" s="1"/>
      <c r="G335" s="1"/>
      <c r="H335" s="1"/>
    </row>
    <row r="336" spans="1:8" ht="13.2" x14ac:dyDescent="0.25">
      <c r="A336" s="1"/>
      <c r="B336" s="1"/>
      <c r="C336" s="1"/>
      <c r="D336" s="38"/>
      <c r="E336" s="38"/>
      <c r="F336" s="1"/>
      <c r="G336" s="1"/>
      <c r="H336" s="1"/>
    </row>
    <row r="337" spans="1:8" ht="13.2" x14ac:dyDescent="0.25">
      <c r="A337" s="1"/>
      <c r="B337" s="1"/>
      <c r="C337" s="1"/>
      <c r="D337" s="38"/>
      <c r="E337" s="38"/>
      <c r="F337" s="1"/>
      <c r="G337" s="1"/>
      <c r="H337" s="1"/>
    </row>
    <row r="338" spans="1:8" ht="13.2" x14ac:dyDescent="0.25">
      <c r="A338" s="1"/>
      <c r="B338" s="1"/>
      <c r="C338" s="1"/>
      <c r="D338" s="38"/>
      <c r="E338" s="38"/>
      <c r="F338" s="1"/>
      <c r="G338" s="1"/>
      <c r="H338" s="1"/>
    </row>
    <row r="339" spans="1:8" ht="13.2" x14ac:dyDescent="0.25">
      <c r="A339" s="1"/>
      <c r="B339" s="1"/>
      <c r="C339" s="1"/>
      <c r="D339" s="38"/>
      <c r="E339" s="38"/>
      <c r="F339" s="1"/>
      <c r="G339" s="1"/>
      <c r="H339" s="1"/>
    </row>
    <row r="340" spans="1:8" ht="13.2" x14ac:dyDescent="0.25">
      <c r="A340" s="1"/>
      <c r="B340" s="1"/>
      <c r="C340" s="1"/>
      <c r="D340" s="38"/>
      <c r="E340" s="38"/>
      <c r="F340" s="1"/>
      <c r="G340" s="1"/>
      <c r="H340" s="1"/>
    </row>
    <row r="341" spans="1:8" ht="13.2" x14ac:dyDescent="0.25">
      <c r="A341" s="1"/>
      <c r="B341" s="1"/>
      <c r="C341" s="1"/>
      <c r="D341" s="38"/>
      <c r="E341" s="38"/>
      <c r="F341" s="1"/>
      <c r="G341" s="1"/>
      <c r="H341" s="1"/>
    </row>
    <row r="342" spans="1:8" ht="13.2" x14ac:dyDescent="0.25">
      <c r="A342" s="1"/>
      <c r="B342" s="1"/>
      <c r="C342" s="1"/>
      <c r="D342" s="38"/>
      <c r="E342" s="38"/>
      <c r="F342" s="1"/>
      <c r="G342" s="1"/>
      <c r="H342" s="1"/>
    </row>
    <row r="343" spans="1:8" ht="13.2" x14ac:dyDescent="0.25">
      <c r="A343" s="1"/>
      <c r="B343" s="1"/>
      <c r="C343" s="1"/>
      <c r="D343" s="38"/>
      <c r="E343" s="38"/>
      <c r="F343" s="1"/>
      <c r="G343" s="1"/>
      <c r="H343" s="1"/>
    </row>
    <row r="344" spans="1:8" ht="13.2" x14ac:dyDescent="0.25">
      <c r="A344" s="1"/>
      <c r="B344" s="1"/>
      <c r="C344" s="1"/>
      <c r="D344" s="38"/>
      <c r="E344" s="38"/>
      <c r="F344" s="1"/>
      <c r="G344" s="1"/>
      <c r="H344" s="1"/>
    </row>
    <row r="345" spans="1:8" ht="13.2" x14ac:dyDescent="0.25">
      <c r="A345" s="1"/>
      <c r="B345" s="1"/>
      <c r="C345" s="1"/>
      <c r="D345" s="38"/>
      <c r="E345" s="38"/>
      <c r="F345" s="1"/>
      <c r="G345" s="1"/>
      <c r="H345" s="1"/>
    </row>
    <row r="346" spans="1:8" ht="13.2" x14ac:dyDescent="0.25">
      <c r="A346" s="1"/>
      <c r="B346" s="1"/>
      <c r="C346" s="1"/>
      <c r="D346" s="38"/>
      <c r="E346" s="38"/>
      <c r="F346" s="1"/>
      <c r="G346" s="1"/>
      <c r="H346" s="1"/>
    </row>
    <row r="347" spans="1:8" ht="13.2" x14ac:dyDescent="0.25">
      <c r="A347" s="1"/>
      <c r="B347" s="1"/>
      <c r="C347" s="1"/>
      <c r="D347" s="38"/>
      <c r="E347" s="38"/>
      <c r="F347" s="1"/>
      <c r="G347" s="1"/>
      <c r="H347" s="1"/>
    </row>
    <row r="348" spans="1:8" ht="13.2" x14ac:dyDescent="0.25">
      <c r="A348" s="1"/>
      <c r="B348" s="1"/>
      <c r="C348" s="1"/>
      <c r="D348" s="38"/>
      <c r="E348" s="38"/>
      <c r="F348" s="1"/>
      <c r="G348" s="1"/>
      <c r="H348" s="1"/>
    </row>
    <row r="349" spans="1:8" ht="13.2" x14ac:dyDescent="0.25">
      <c r="A349" s="1"/>
      <c r="B349" s="1"/>
      <c r="C349" s="1"/>
      <c r="D349" s="38"/>
      <c r="E349" s="38"/>
      <c r="F349" s="1"/>
      <c r="G349" s="1"/>
      <c r="H349" s="1"/>
    </row>
    <row r="350" spans="1:8" ht="13.2" x14ac:dyDescent="0.25">
      <c r="A350" s="1"/>
      <c r="B350" s="1"/>
      <c r="C350" s="1"/>
      <c r="D350" s="38"/>
      <c r="E350" s="38"/>
      <c r="F350" s="1"/>
      <c r="G350" s="1"/>
      <c r="H350" s="1"/>
    </row>
    <row r="351" spans="1:8" ht="13.2" x14ac:dyDescent="0.25">
      <c r="A351" s="1"/>
      <c r="B351" s="1"/>
      <c r="C351" s="1"/>
      <c r="D351" s="38"/>
      <c r="E351" s="38"/>
      <c r="F351" s="1"/>
      <c r="G351" s="1"/>
      <c r="H351" s="1"/>
    </row>
    <row r="352" spans="1:8" ht="13.2" x14ac:dyDescent="0.25">
      <c r="A352" s="1"/>
      <c r="B352" s="1"/>
      <c r="C352" s="1"/>
      <c r="D352" s="38"/>
      <c r="E352" s="38"/>
      <c r="F352" s="1"/>
      <c r="G352" s="1"/>
      <c r="H352" s="1"/>
    </row>
    <row r="353" spans="1:8" ht="13.2" x14ac:dyDescent="0.25">
      <c r="A353" s="1"/>
      <c r="B353" s="1"/>
      <c r="C353" s="1"/>
      <c r="D353" s="38"/>
      <c r="E353" s="38"/>
      <c r="F353" s="1"/>
      <c r="G353" s="1"/>
      <c r="H353" s="1"/>
    </row>
    <row r="354" spans="1:8" ht="13.2" x14ac:dyDescent="0.25">
      <c r="A354" s="1"/>
      <c r="B354" s="1"/>
      <c r="C354" s="1"/>
      <c r="D354" s="38"/>
      <c r="E354" s="38"/>
      <c r="F354" s="1"/>
      <c r="G354" s="1"/>
      <c r="H354" s="1"/>
    </row>
    <row r="355" spans="1:8" ht="13.2" x14ac:dyDescent="0.25">
      <c r="A355" s="1"/>
      <c r="B355" s="1"/>
      <c r="C355" s="1"/>
      <c r="D355" s="38"/>
      <c r="E355" s="38"/>
      <c r="F355" s="1"/>
      <c r="G355" s="1"/>
      <c r="H355" s="1"/>
    </row>
    <row r="356" spans="1:8" ht="13.2" x14ac:dyDescent="0.25">
      <c r="A356" s="1"/>
      <c r="B356" s="1"/>
      <c r="C356" s="1"/>
      <c r="D356" s="38"/>
      <c r="E356" s="38"/>
      <c r="F356" s="1"/>
      <c r="G356" s="1"/>
      <c r="H356" s="1"/>
    </row>
    <row r="357" spans="1:8" ht="13.2" x14ac:dyDescent="0.25">
      <c r="A357" s="1"/>
      <c r="B357" s="1"/>
      <c r="C357" s="1"/>
      <c r="D357" s="38"/>
      <c r="E357" s="38"/>
      <c r="F357" s="1"/>
      <c r="G357" s="1"/>
      <c r="H357" s="1"/>
    </row>
    <row r="358" spans="1:8" ht="13.2" x14ac:dyDescent="0.25">
      <c r="A358" s="1"/>
      <c r="B358" s="1"/>
      <c r="C358" s="1"/>
      <c r="D358" s="38"/>
      <c r="E358" s="38"/>
      <c r="F358" s="1"/>
      <c r="G358" s="1"/>
      <c r="H358" s="1"/>
    </row>
    <row r="359" spans="1:8" ht="13.2" x14ac:dyDescent="0.25">
      <c r="A359" s="1"/>
      <c r="B359" s="1"/>
      <c r="C359" s="1"/>
      <c r="D359" s="38"/>
      <c r="E359" s="38"/>
      <c r="F359" s="1"/>
      <c r="G359" s="1"/>
      <c r="H359" s="1"/>
    </row>
    <row r="360" spans="1:8" ht="13.2" x14ac:dyDescent="0.25">
      <c r="A360" s="1"/>
      <c r="B360" s="1"/>
      <c r="C360" s="1"/>
      <c r="D360" s="38"/>
      <c r="E360" s="38"/>
      <c r="F360" s="1"/>
      <c r="G360" s="1"/>
      <c r="H360" s="1"/>
    </row>
    <row r="361" spans="1:8" ht="13.2" x14ac:dyDescent="0.25">
      <c r="A361" s="1"/>
      <c r="B361" s="1"/>
      <c r="C361" s="1"/>
      <c r="D361" s="38"/>
      <c r="E361" s="38"/>
      <c r="F361" s="1"/>
      <c r="G361" s="1"/>
      <c r="H361" s="1"/>
    </row>
    <row r="362" spans="1:8" ht="13.2" x14ac:dyDescent="0.25">
      <c r="A362" s="1"/>
      <c r="B362" s="1"/>
      <c r="C362" s="1"/>
      <c r="D362" s="38"/>
      <c r="E362" s="38"/>
      <c r="F362" s="1"/>
      <c r="G362" s="1"/>
      <c r="H362" s="1"/>
    </row>
    <row r="363" spans="1:8" ht="13.2" x14ac:dyDescent="0.25">
      <c r="A363" s="1"/>
      <c r="B363" s="1"/>
      <c r="C363" s="1"/>
      <c r="D363" s="38"/>
      <c r="E363" s="38"/>
      <c r="F363" s="1"/>
      <c r="G363" s="1"/>
      <c r="H363" s="1"/>
    </row>
    <row r="364" spans="1:8" ht="13.2" x14ac:dyDescent="0.25">
      <c r="A364" s="1"/>
      <c r="B364" s="1"/>
      <c r="C364" s="1"/>
      <c r="D364" s="38"/>
      <c r="E364" s="38"/>
      <c r="F364" s="1"/>
      <c r="G364" s="1"/>
      <c r="H364" s="1"/>
    </row>
    <row r="365" spans="1:8" ht="13.2" x14ac:dyDescent="0.25">
      <c r="A365" s="1"/>
      <c r="B365" s="1"/>
      <c r="C365" s="1"/>
      <c r="D365" s="38"/>
      <c r="E365" s="38"/>
      <c r="F365" s="1"/>
      <c r="G365" s="1"/>
      <c r="H365" s="1"/>
    </row>
    <row r="366" spans="1:8" ht="13.2" x14ac:dyDescent="0.25">
      <c r="A366" s="1"/>
      <c r="B366" s="1"/>
      <c r="C366" s="1"/>
      <c r="D366" s="38"/>
      <c r="E366" s="38"/>
      <c r="F366" s="1"/>
      <c r="G366" s="1"/>
      <c r="H366" s="1"/>
    </row>
    <row r="367" spans="1:8" ht="13.2" x14ac:dyDescent="0.25">
      <c r="A367" s="1"/>
      <c r="B367" s="1"/>
      <c r="C367" s="1"/>
      <c r="D367" s="38"/>
      <c r="E367" s="38"/>
      <c r="F367" s="1"/>
      <c r="G367" s="1"/>
      <c r="H367" s="1"/>
    </row>
    <row r="368" spans="1:8" ht="13.2" x14ac:dyDescent="0.25">
      <c r="A368" s="1"/>
      <c r="B368" s="1"/>
      <c r="C368" s="1"/>
      <c r="D368" s="38"/>
      <c r="E368" s="38"/>
      <c r="F368" s="1"/>
      <c r="G368" s="1"/>
      <c r="H368" s="1"/>
    </row>
    <row r="369" spans="1:8" ht="13.2" x14ac:dyDescent="0.25">
      <c r="A369" s="1"/>
      <c r="B369" s="1"/>
      <c r="C369" s="1"/>
      <c r="D369" s="38"/>
      <c r="E369" s="38"/>
      <c r="F369" s="1"/>
      <c r="G369" s="1"/>
      <c r="H369" s="1"/>
    </row>
    <row r="370" spans="1:8" ht="13.2" x14ac:dyDescent="0.25">
      <c r="A370" s="1"/>
      <c r="B370" s="1"/>
      <c r="C370" s="1"/>
      <c r="D370" s="38"/>
      <c r="E370" s="38"/>
      <c r="F370" s="1"/>
      <c r="G370" s="1"/>
      <c r="H370" s="1"/>
    </row>
    <row r="371" spans="1:8" ht="13.2" x14ac:dyDescent="0.25">
      <c r="A371" s="1"/>
      <c r="B371" s="1"/>
      <c r="C371" s="1"/>
      <c r="D371" s="38"/>
      <c r="E371" s="38"/>
      <c r="F371" s="1"/>
      <c r="G371" s="1"/>
      <c r="H371" s="1"/>
    </row>
    <row r="372" spans="1:8" ht="13.2" x14ac:dyDescent="0.25">
      <c r="A372" s="1"/>
      <c r="B372" s="1"/>
      <c r="C372" s="1"/>
      <c r="D372" s="38"/>
      <c r="E372" s="38"/>
      <c r="F372" s="1"/>
      <c r="G372" s="1"/>
      <c r="H372" s="1"/>
    </row>
    <row r="373" spans="1:8" ht="13.2" x14ac:dyDescent="0.25">
      <c r="A373" s="1"/>
      <c r="B373" s="1"/>
      <c r="C373" s="1"/>
      <c r="D373" s="38"/>
      <c r="E373" s="38"/>
      <c r="F373" s="1"/>
      <c r="G373" s="1"/>
      <c r="H373" s="1"/>
    </row>
    <row r="374" spans="1:8" ht="13.2" x14ac:dyDescent="0.25">
      <c r="A374" s="1"/>
      <c r="B374" s="1"/>
      <c r="C374" s="1"/>
      <c r="D374" s="38"/>
      <c r="E374" s="38"/>
      <c r="F374" s="1"/>
      <c r="G374" s="1"/>
      <c r="H374" s="1"/>
    </row>
    <row r="375" spans="1:8" ht="13.2" x14ac:dyDescent="0.25">
      <c r="A375" s="1"/>
      <c r="B375" s="1"/>
      <c r="C375" s="1"/>
      <c r="D375" s="38"/>
      <c r="E375" s="38"/>
      <c r="F375" s="1"/>
      <c r="G375" s="1"/>
      <c r="H375" s="1"/>
    </row>
    <row r="376" spans="1:8" ht="13.2" x14ac:dyDescent="0.25">
      <c r="A376" s="1"/>
      <c r="B376" s="1"/>
      <c r="C376" s="1"/>
      <c r="D376" s="38"/>
      <c r="E376" s="38"/>
      <c r="F376" s="1"/>
      <c r="G376" s="1"/>
      <c r="H376" s="1"/>
    </row>
    <row r="377" spans="1:8" ht="13.2" x14ac:dyDescent="0.25">
      <c r="A377" s="1"/>
      <c r="B377" s="1"/>
      <c r="C377" s="1"/>
      <c r="D377" s="38"/>
      <c r="E377" s="38"/>
      <c r="F377" s="1"/>
      <c r="G377" s="1"/>
      <c r="H377" s="1"/>
    </row>
    <row r="378" spans="1:8" ht="13.2" x14ac:dyDescent="0.25">
      <c r="A378" s="1"/>
      <c r="B378" s="1"/>
      <c r="C378" s="1"/>
      <c r="D378" s="38"/>
      <c r="E378" s="38"/>
      <c r="F378" s="1"/>
      <c r="G378" s="1"/>
      <c r="H378" s="1"/>
    </row>
    <row r="379" spans="1:8" ht="13.2" x14ac:dyDescent="0.25">
      <c r="A379" s="1"/>
      <c r="B379" s="1"/>
      <c r="C379" s="1"/>
      <c r="D379" s="38"/>
      <c r="E379" s="38"/>
      <c r="F379" s="1"/>
      <c r="G379" s="1"/>
      <c r="H379" s="1"/>
    </row>
    <row r="380" spans="1:8" ht="13.2" x14ac:dyDescent="0.25">
      <c r="A380" s="1"/>
      <c r="B380" s="1"/>
      <c r="C380" s="1"/>
      <c r="D380" s="38"/>
      <c r="E380" s="38"/>
      <c r="F380" s="1"/>
      <c r="G380" s="1"/>
      <c r="H380" s="1"/>
    </row>
    <row r="381" spans="1:8" ht="13.2" x14ac:dyDescent="0.25">
      <c r="A381" s="1"/>
      <c r="B381" s="1"/>
      <c r="C381" s="1"/>
      <c r="D381" s="38"/>
      <c r="E381" s="38"/>
      <c r="F381" s="1"/>
      <c r="G381" s="1"/>
      <c r="H381" s="1"/>
    </row>
    <row r="382" spans="1:8" ht="13.2" x14ac:dyDescent="0.25">
      <c r="A382" s="1"/>
      <c r="B382" s="1"/>
      <c r="C382" s="1"/>
      <c r="D382" s="38"/>
      <c r="E382" s="38"/>
      <c r="F382" s="1"/>
      <c r="G382" s="1"/>
      <c r="H382" s="1"/>
    </row>
    <row r="383" spans="1:8" ht="13.2" x14ac:dyDescent="0.25">
      <c r="A383" s="1"/>
      <c r="B383" s="1"/>
      <c r="C383" s="1"/>
      <c r="D383" s="38"/>
      <c r="E383" s="38"/>
      <c r="F383" s="1"/>
      <c r="G383" s="1"/>
      <c r="H383" s="1"/>
    </row>
    <row r="384" spans="1:8" ht="13.2" x14ac:dyDescent="0.25">
      <c r="A384" s="1"/>
      <c r="B384" s="1"/>
      <c r="C384" s="1"/>
      <c r="D384" s="38"/>
      <c r="E384" s="38"/>
      <c r="F384" s="1"/>
      <c r="G384" s="1"/>
      <c r="H384" s="1"/>
    </row>
    <row r="385" spans="1:8" ht="13.2" x14ac:dyDescent="0.25">
      <c r="A385" s="1"/>
      <c r="B385" s="1"/>
      <c r="C385" s="1"/>
      <c r="D385" s="38"/>
      <c r="E385" s="38"/>
      <c r="F385" s="1"/>
      <c r="G385" s="1"/>
      <c r="H385" s="1"/>
    </row>
    <row r="386" spans="1:8" ht="13.2" x14ac:dyDescent="0.25">
      <c r="A386" s="1"/>
      <c r="B386" s="1"/>
      <c r="C386" s="1"/>
      <c r="D386" s="38"/>
      <c r="E386" s="38"/>
      <c r="F386" s="1"/>
      <c r="G386" s="1"/>
      <c r="H386" s="1"/>
    </row>
    <row r="387" spans="1:8" ht="13.2" x14ac:dyDescent="0.25">
      <c r="A387" s="1"/>
      <c r="B387" s="1"/>
      <c r="C387" s="1"/>
      <c r="D387" s="38"/>
      <c r="E387" s="38"/>
      <c r="F387" s="1"/>
      <c r="G387" s="1"/>
      <c r="H387" s="1"/>
    </row>
    <row r="388" spans="1:8" ht="13.2" x14ac:dyDescent="0.25">
      <c r="A388" s="1"/>
      <c r="B388" s="1"/>
      <c r="C388" s="1"/>
      <c r="D388" s="38"/>
      <c r="E388" s="38"/>
      <c r="F388" s="1"/>
      <c r="G388" s="1"/>
      <c r="H388" s="1"/>
    </row>
    <row r="389" spans="1:8" ht="13.2" x14ac:dyDescent="0.25">
      <c r="A389" s="1"/>
      <c r="B389" s="1"/>
      <c r="C389" s="1"/>
      <c r="D389" s="38"/>
      <c r="E389" s="38"/>
      <c r="F389" s="1"/>
      <c r="G389" s="1"/>
      <c r="H389" s="1"/>
    </row>
    <row r="390" spans="1:8" ht="13.2" x14ac:dyDescent="0.25">
      <c r="A390" s="1"/>
      <c r="B390" s="1"/>
      <c r="C390" s="1"/>
      <c r="D390" s="38"/>
      <c r="E390" s="38"/>
      <c r="F390" s="1"/>
      <c r="G390" s="1"/>
      <c r="H390" s="1"/>
    </row>
    <row r="391" spans="1:8" ht="13.2" x14ac:dyDescent="0.25">
      <c r="A391" s="1"/>
      <c r="B391" s="1"/>
      <c r="C391" s="1"/>
      <c r="D391" s="38"/>
      <c r="E391" s="38"/>
      <c r="F391" s="1"/>
      <c r="G391" s="1"/>
      <c r="H391" s="1"/>
    </row>
    <row r="392" spans="1:8" ht="13.2" x14ac:dyDescent="0.25">
      <c r="A392" s="1"/>
      <c r="B392" s="1"/>
      <c r="C392" s="1"/>
      <c r="D392" s="38"/>
      <c r="E392" s="38"/>
      <c r="F392" s="1"/>
      <c r="G392" s="1"/>
      <c r="H392" s="1"/>
    </row>
    <row r="393" spans="1:8" ht="13.2" x14ac:dyDescent="0.25">
      <c r="A393" s="1"/>
      <c r="B393" s="1"/>
      <c r="C393" s="1"/>
      <c r="D393" s="38"/>
      <c r="E393" s="38"/>
      <c r="F393" s="1"/>
      <c r="G393" s="1"/>
      <c r="H393" s="1"/>
    </row>
    <row r="394" spans="1:8" ht="13.2" x14ac:dyDescent="0.25">
      <c r="A394" s="1"/>
      <c r="B394" s="1"/>
      <c r="C394" s="1"/>
      <c r="D394" s="38"/>
      <c r="E394" s="38"/>
      <c r="F394" s="1"/>
      <c r="G394" s="1"/>
      <c r="H394" s="1"/>
    </row>
    <row r="395" spans="1:8" ht="13.2" x14ac:dyDescent="0.25">
      <c r="A395" s="1"/>
      <c r="B395" s="1"/>
      <c r="C395" s="1"/>
      <c r="D395" s="38"/>
      <c r="E395" s="38"/>
      <c r="F395" s="1"/>
      <c r="G395" s="1"/>
      <c r="H395" s="1"/>
    </row>
    <row r="396" spans="1:8" ht="13.2" x14ac:dyDescent="0.25">
      <c r="A396" s="1"/>
      <c r="B396" s="1"/>
      <c r="C396" s="1"/>
      <c r="D396" s="38"/>
      <c r="E396" s="38"/>
      <c r="F396" s="1"/>
      <c r="G396" s="1"/>
      <c r="H396" s="1"/>
    </row>
    <row r="397" spans="1:8" ht="13.2" x14ac:dyDescent="0.25">
      <c r="A397" s="1"/>
      <c r="B397" s="1"/>
      <c r="C397" s="1"/>
      <c r="D397" s="38"/>
      <c r="E397" s="38"/>
      <c r="F397" s="1"/>
      <c r="G397" s="1"/>
      <c r="H397" s="1"/>
    </row>
    <row r="398" spans="1:8" ht="13.2" x14ac:dyDescent="0.25">
      <c r="A398" s="1"/>
      <c r="B398" s="1"/>
      <c r="C398" s="1"/>
      <c r="D398" s="38"/>
      <c r="E398" s="38"/>
      <c r="F398" s="1"/>
      <c r="G398" s="1"/>
      <c r="H398" s="1"/>
    </row>
    <row r="399" spans="1:8" ht="13.2" x14ac:dyDescent="0.25">
      <c r="A399" s="1"/>
      <c r="B399" s="1"/>
      <c r="C399" s="1"/>
      <c r="D399" s="38"/>
      <c r="E399" s="38"/>
      <c r="F399" s="1"/>
      <c r="G399" s="1"/>
      <c r="H399" s="1"/>
    </row>
    <row r="400" spans="1:8" ht="13.2" x14ac:dyDescent="0.25">
      <c r="A400" s="1"/>
      <c r="B400" s="1"/>
      <c r="C400" s="1"/>
      <c r="D400" s="38"/>
      <c r="E400" s="38"/>
      <c r="F400" s="1"/>
      <c r="G400" s="1"/>
      <c r="H400" s="1"/>
    </row>
    <row r="401" spans="1:8" ht="13.2" x14ac:dyDescent="0.25">
      <c r="A401" s="1"/>
      <c r="B401" s="1"/>
      <c r="C401" s="1"/>
      <c r="D401" s="38"/>
      <c r="E401" s="38"/>
      <c r="F401" s="1"/>
      <c r="G401" s="1"/>
      <c r="H401" s="1"/>
    </row>
    <row r="402" spans="1:8" ht="13.2" x14ac:dyDescent="0.25">
      <c r="A402" s="1"/>
      <c r="B402" s="1"/>
      <c r="C402" s="1"/>
      <c r="D402" s="38"/>
      <c r="E402" s="38"/>
      <c r="F402" s="1"/>
      <c r="G402" s="1"/>
      <c r="H402" s="1"/>
    </row>
    <row r="403" spans="1:8" ht="13.2" x14ac:dyDescent="0.25">
      <c r="A403" s="1"/>
      <c r="B403" s="1"/>
      <c r="C403" s="1"/>
      <c r="D403" s="38"/>
      <c r="E403" s="38"/>
      <c r="F403" s="1"/>
      <c r="G403" s="1"/>
      <c r="H403" s="1"/>
    </row>
    <row r="404" spans="1:8" ht="13.2" x14ac:dyDescent="0.25">
      <c r="A404" s="1"/>
      <c r="B404" s="1"/>
      <c r="C404" s="1"/>
      <c r="D404" s="38"/>
      <c r="E404" s="38"/>
      <c r="F404" s="1"/>
      <c r="G404" s="1"/>
      <c r="H404" s="1"/>
    </row>
    <row r="405" spans="1:8" ht="13.2" x14ac:dyDescent="0.25">
      <c r="A405" s="1"/>
      <c r="B405" s="1"/>
      <c r="C405" s="1"/>
      <c r="D405" s="38"/>
      <c r="E405" s="38"/>
      <c r="F405" s="1"/>
      <c r="G405" s="1"/>
      <c r="H405" s="1"/>
    </row>
    <row r="406" spans="1:8" ht="13.2" x14ac:dyDescent="0.25">
      <c r="A406" s="1"/>
      <c r="B406" s="1"/>
      <c r="C406" s="1"/>
      <c r="D406" s="38"/>
      <c r="E406" s="38"/>
      <c r="F406" s="1"/>
      <c r="G406" s="1"/>
      <c r="H406" s="1"/>
    </row>
    <row r="407" spans="1:8" ht="13.2" x14ac:dyDescent="0.25">
      <c r="A407" s="1"/>
      <c r="B407" s="1"/>
      <c r="C407" s="1"/>
      <c r="D407" s="38"/>
      <c r="E407" s="38"/>
      <c r="F407" s="1"/>
      <c r="G407" s="1"/>
      <c r="H407" s="1"/>
    </row>
    <row r="408" spans="1:8" ht="13.2" x14ac:dyDescent="0.25">
      <c r="A408" s="1"/>
      <c r="B408" s="1"/>
      <c r="C408" s="1"/>
      <c r="D408" s="38"/>
      <c r="E408" s="38"/>
      <c r="F408" s="1"/>
      <c r="G408" s="1"/>
      <c r="H408" s="1"/>
    </row>
    <row r="409" spans="1:8" ht="13.2" x14ac:dyDescent="0.25">
      <c r="A409" s="1"/>
      <c r="B409" s="1"/>
      <c r="C409" s="1"/>
      <c r="D409" s="38"/>
      <c r="E409" s="38"/>
      <c r="F409" s="1"/>
      <c r="G409" s="1"/>
      <c r="H409" s="1"/>
    </row>
    <row r="410" spans="1:8" ht="13.2" x14ac:dyDescent="0.25">
      <c r="A410" s="1"/>
      <c r="B410" s="1"/>
      <c r="C410" s="1"/>
      <c r="D410" s="38"/>
      <c r="E410" s="38"/>
      <c r="F410" s="1"/>
      <c r="G410" s="1"/>
      <c r="H410" s="1"/>
    </row>
    <row r="411" spans="1:8" ht="13.2" x14ac:dyDescent="0.25">
      <c r="A411" s="1"/>
      <c r="B411" s="1"/>
      <c r="C411" s="1"/>
      <c r="D411" s="38"/>
      <c r="E411" s="38"/>
      <c r="F411" s="1"/>
      <c r="G411" s="1"/>
      <c r="H411" s="1"/>
    </row>
    <row r="412" spans="1:8" ht="13.2" x14ac:dyDescent="0.25">
      <c r="A412" s="1"/>
      <c r="B412" s="1"/>
      <c r="C412" s="1"/>
      <c r="D412" s="38"/>
      <c r="E412" s="38"/>
      <c r="F412" s="1"/>
      <c r="G412" s="1"/>
      <c r="H412" s="1"/>
    </row>
    <row r="413" spans="1:8" ht="13.2" x14ac:dyDescent="0.25">
      <c r="A413" s="1"/>
      <c r="B413" s="1"/>
      <c r="C413" s="1"/>
      <c r="D413" s="38"/>
      <c r="E413" s="38"/>
      <c r="F413" s="1"/>
      <c r="G413" s="1"/>
      <c r="H413" s="1"/>
    </row>
    <row r="414" spans="1:8" ht="13.2" x14ac:dyDescent="0.25">
      <c r="A414" s="1"/>
      <c r="B414" s="1"/>
      <c r="C414" s="1"/>
      <c r="D414" s="38"/>
      <c r="E414" s="38"/>
      <c r="F414" s="1"/>
      <c r="G414" s="1"/>
      <c r="H414" s="1"/>
    </row>
    <row r="415" spans="1:8" ht="13.2" x14ac:dyDescent="0.25">
      <c r="A415" s="1"/>
      <c r="B415" s="1"/>
      <c r="C415" s="1"/>
      <c r="D415" s="38"/>
      <c r="E415" s="38"/>
      <c r="F415" s="1"/>
      <c r="G415" s="1"/>
      <c r="H415" s="1"/>
    </row>
    <row r="416" spans="1:8" ht="13.2" x14ac:dyDescent="0.25">
      <c r="A416" s="1"/>
      <c r="B416" s="1"/>
      <c r="C416" s="1"/>
      <c r="D416" s="38"/>
      <c r="E416" s="38"/>
      <c r="F416" s="1"/>
      <c r="G416" s="1"/>
      <c r="H416" s="1"/>
    </row>
    <row r="417" spans="1:8" ht="13.2" x14ac:dyDescent="0.25">
      <c r="A417" s="1"/>
      <c r="B417" s="1"/>
      <c r="C417" s="1"/>
      <c r="D417" s="38"/>
      <c r="E417" s="38"/>
      <c r="F417" s="1"/>
      <c r="G417" s="1"/>
      <c r="H417" s="1"/>
    </row>
    <row r="418" spans="1:8" ht="13.2" x14ac:dyDescent="0.25">
      <c r="A418" s="1"/>
      <c r="B418" s="1"/>
      <c r="C418" s="1"/>
      <c r="D418" s="38"/>
      <c r="E418" s="38"/>
      <c r="F418" s="1"/>
      <c r="G418" s="1"/>
      <c r="H418" s="1"/>
    </row>
    <row r="419" spans="1:8" ht="13.2" x14ac:dyDescent="0.25">
      <c r="A419" s="1"/>
      <c r="B419" s="1"/>
      <c r="C419" s="1"/>
      <c r="D419" s="38"/>
      <c r="E419" s="38"/>
      <c r="F419" s="1"/>
      <c r="G419" s="1"/>
      <c r="H419" s="1"/>
    </row>
    <row r="420" spans="1:8" ht="13.2" x14ac:dyDescent="0.25">
      <c r="A420" s="1"/>
      <c r="B420" s="1"/>
      <c r="C420" s="1"/>
      <c r="D420" s="38"/>
      <c r="E420" s="38"/>
      <c r="F420" s="1"/>
      <c r="G420" s="1"/>
      <c r="H420" s="1"/>
    </row>
    <row r="421" spans="1:8" ht="13.2" x14ac:dyDescent="0.25">
      <c r="A421" s="1"/>
      <c r="B421" s="1"/>
      <c r="C421" s="1"/>
      <c r="D421" s="38"/>
      <c r="E421" s="38"/>
      <c r="F421" s="1"/>
      <c r="G421" s="1"/>
      <c r="H421" s="1"/>
    </row>
    <row r="422" spans="1:8" ht="13.2" x14ac:dyDescent="0.25">
      <c r="A422" s="1"/>
      <c r="B422" s="1"/>
      <c r="C422" s="1"/>
      <c r="D422" s="38"/>
      <c r="E422" s="38"/>
      <c r="F422" s="1"/>
      <c r="G422" s="1"/>
      <c r="H422" s="1"/>
    </row>
    <row r="423" spans="1:8" ht="13.2" x14ac:dyDescent="0.25">
      <c r="A423" s="1"/>
      <c r="B423" s="1"/>
      <c r="C423" s="1"/>
      <c r="D423" s="38"/>
      <c r="E423" s="38"/>
      <c r="F423" s="1"/>
      <c r="G423" s="1"/>
      <c r="H423" s="1"/>
    </row>
    <row r="424" spans="1:8" ht="13.2" x14ac:dyDescent="0.25">
      <c r="A424" s="1"/>
      <c r="B424" s="1"/>
      <c r="C424" s="1"/>
      <c r="D424" s="38"/>
      <c r="E424" s="38"/>
      <c r="F424" s="1"/>
      <c r="G424" s="1"/>
      <c r="H424" s="1"/>
    </row>
    <row r="425" spans="1:8" ht="13.2" x14ac:dyDescent="0.25">
      <c r="A425" s="1"/>
      <c r="B425" s="1"/>
      <c r="C425" s="1"/>
      <c r="D425" s="38"/>
      <c r="E425" s="38"/>
      <c r="F425" s="1"/>
      <c r="G425" s="1"/>
      <c r="H425" s="1"/>
    </row>
    <row r="426" spans="1:8" ht="13.2" x14ac:dyDescent="0.25">
      <c r="A426" s="1"/>
      <c r="B426" s="1"/>
      <c r="C426" s="1"/>
      <c r="D426" s="38"/>
      <c r="E426" s="38"/>
      <c r="F426" s="1"/>
      <c r="G426" s="1"/>
      <c r="H426" s="1"/>
    </row>
    <row r="427" spans="1:8" ht="13.2" x14ac:dyDescent="0.25">
      <c r="A427" s="1"/>
      <c r="B427" s="1"/>
      <c r="C427" s="1"/>
      <c r="D427" s="38"/>
      <c r="E427" s="38"/>
      <c r="F427" s="1"/>
      <c r="G427" s="1"/>
      <c r="H427" s="1"/>
    </row>
    <row r="428" spans="1:8" ht="13.2" x14ac:dyDescent="0.25">
      <c r="A428" s="1"/>
      <c r="B428" s="1"/>
      <c r="C428" s="1"/>
      <c r="D428" s="38"/>
      <c r="E428" s="38"/>
      <c r="F428" s="1"/>
      <c r="G428" s="1"/>
      <c r="H428" s="1"/>
    </row>
    <row r="429" spans="1:8" ht="13.2" x14ac:dyDescent="0.25">
      <c r="A429" s="1"/>
      <c r="B429" s="1"/>
      <c r="C429" s="1"/>
      <c r="D429" s="38"/>
      <c r="E429" s="38"/>
      <c r="F429" s="1"/>
      <c r="G429" s="1"/>
      <c r="H429" s="1"/>
    </row>
    <row r="430" spans="1:8" ht="13.2" x14ac:dyDescent="0.25">
      <c r="A430" s="1"/>
      <c r="B430" s="1"/>
      <c r="C430" s="1"/>
      <c r="D430" s="38"/>
      <c r="E430" s="38"/>
      <c r="F430" s="1"/>
      <c r="G430" s="1"/>
      <c r="H430" s="1"/>
    </row>
    <row r="431" spans="1:8" ht="13.2" x14ac:dyDescent="0.25">
      <c r="A431" s="1"/>
      <c r="B431" s="1"/>
      <c r="C431" s="1"/>
      <c r="D431" s="38"/>
      <c r="E431" s="38"/>
      <c r="F431" s="1"/>
      <c r="G431" s="1"/>
      <c r="H431" s="1"/>
    </row>
    <row r="432" spans="1:8" ht="13.2" x14ac:dyDescent="0.25">
      <c r="A432" s="1"/>
      <c r="B432" s="1"/>
      <c r="C432" s="1"/>
      <c r="D432" s="38"/>
      <c r="E432" s="38"/>
      <c r="F432" s="1"/>
      <c r="G432" s="1"/>
      <c r="H432" s="1"/>
    </row>
    <row r="433" spans="1:8" ht="13.2" x14ac:dyDescent="0.25">
      <c r="A433" s="1"/>
      <c r="B433" s="1"/>
      <c r="C433" s="1"/>
      <c r="D433" s="38"/>
      <c r="E433" s="38"/>
      <c r="F433" s="1"/>
      <c r="G433" s="1"/>
      <c r="H433" s="1"/>
    </row>
    <row r="434" spans="1:8" ht="13.2" x14ac:dyDescent="0.25">
      <c r="A434" s="1"/>
      <c r="B434" s="1"/>
      <c r="C434" s="1"/>
      <c r="D434" s="38"/>
      <c r="E434" s="38"/>
      <c r="F434" s="1"/>
      <c r="G434" s="1"/>
      <c r="H434" s="1"/>
    </row>
    <row r="435" spans="1:8" ht="13.2" x14ac:dyDescent="0.25">
      <c r="A435" s="1"/>
      <c r="B435" s="1"/>
      <c r="C435" s="1"/>
      <c r="D435" s="38"/>
      <c r="E435" s="38"/>
      <c r="F435" s="1"/>
      <c r="G435" s="1"/>
      <c r="H435" s="1"/>
    </row>
    <row r="436" spans="1:8" ht="13.2" x14ac:dyDescent="0.25">
      <c r="A436" s="1"/>
      <c r="B436" s="1"/>
      <c r="C436" s="1"/>
      <c r="D436" s="38"/>
      <c r="E436" s="38"/>
      <c r="F436" s="1"/>
      <c r="G436" s="1"/>
      <c r="H436" s="1"/>
    </row>
    <row r="437" spans="1:8" ht="13.2" x14ac:dyDescent="0.25">
      <c r="A437" s="1"/>
      <c r="B437" s="1"/>
      <c r="C437" s="1"/>
      <c r="D437" s="38"/>
      <c r="E437" s="38"/>
      <c r="F437" s="1"/>
      <c r="G437" s="1"/>
      <c r="H437" s="1"/>
    </row>
    <row r="438" spans="1:8" ht="13.2" x14ac:dyDescent="0.25">
      <c r="A438" s="1"/>
      <c r="B438" s="1"/>
      <c r="C438" s="1"/>
      <c r="D438" s="38"/>
      <c r="E438" s="38"/>
      <c r="F438" s="1"/>
      <c r="G438" s="1"/>
      <c r="H438" s="1"/>
    </row>
    <row r="439" spans="1:8" ht="13.2" x14ac:dyDescent="0.25">
      <c r="A439" s="1"/>
      <c r="B439" s="1"/>
      <c r="C439" s="1"/>
      <c r="D439" s="38"/>
      <c r="E439" s="38"/>
      <c r="F439" s="1"/>
      <c r="G439" s="1"/>
      <c r="H439" s="1"/>
    </row>
    <row r="440" spans="1:8" ht="13.2" x14ac:dyDescent="0.25">
      <c r="A440" s="1"/>
      <c r="B440" s="1"/>
      <c r="C440" s="1"/>
      <c r="D440" s="38"/>
      <c r="E440" s="38"/>
      <c r="F440" s="1"/>
      <c r="G440" s="1"/>
      <c r="H440" s="1"/>
    </row>
    <row r="441" spans="1:8" ht="13.2" x14ac:dyDescent="0.25">
      <c r="A441" s="1"/>
      <c r="B441" s="1"/>
      <c r="C441" s="1"/>
      <c r="D441" s="38"/>
      <c r="E441" s="38"/>
      <c r="F441" s="1"/>
      <c r="G441" s="1"/>
      <c r="H441" s="1"/>
    </row>
    <row r="442" spans="1:8" ht="13.2" x14ac:dyDescent="0.25">
      <c r="A442" s="1"/>
      <c r="B442" s="1"/>
      <c r="C442" s="1"/>
      <c r="D442" s="38"/>
      <c r="E442" s="38"/>
      <c r="F442" s="1"/>
      <c r="G442" s="1"/>
      <c r="H442" s="1"/>
    </row>
    <row r="443" spans="1:8" ht="13.2" x14ac:dyDescent="0.25">
      <c r="A443" s="1"/>
      <c r="B443" s="1"/>
      <c r="C443" s="1"/>
      <c r="D443" s="38"/>
      <c r="E443" s="38"/>
      <c r="F443" s="1"/>
      <c r="G443" s="1"/>
      <c r="H443" s="1"/>
    </row>
    <row r="444" spans="1:8" ht="13.2" x14ac:dyDescent="0.25">
      <c r="A444" s="1"/>
      <c r="B444" s="1"/>
      <c r="C444" s="1"/>
      <c r="D444" s="38"/>
      <c r="E444" s="38"/>
      <c r="F444" s="1"/>
      <c r="G444" s="1"/>
      <c r="H444" s="1"/>
    </row>
    <row r="445" spans="1:8" ht="13.2" x14ac:dyDescent="0.25">
      <c r="A445" s="1"/>
      <c r="B445" s="1"/>
      <c r="C445" s="1"/>
      <c r="D445" s="38"/>
      <c r="E445" s="38"/>
      <c r="F445" s="1"/>
      <c r="G445" s="1"/>
      <c r="H445" s="1"/>
    </row>
    <row r="446" spans="1:8" ht="13.2" x14ac:dyDescent="0.25">
      <c r="A446" s="1"/>
      <c r="B446" s="1"/>
      <c r="C446" s="1"/>
      <c r="D446" s="38"/>
      <c r="E446" s="38"/>
      <c r="F446" s="1"/>
      <c r="G446" s="1"/>
      <c r="H446" s="1"/>
    </row>
    <row r="447" spans="1:8" ht="13.2" x14ac:dyDescent="0.25">
      <c r="A447" s="1"/>
      <c r="B447" s="1"/>
      <c r="C447" s="1"/>
      <c r="D447" s="38"/>
      <c r="E447" s="38"/>
      <c r="F447" s="1"/>
      <c r="G447" s="1"/>
      <c r="H447" s="1"/>
    </row>
    <row r="448" spans="1:8" ht="13.2" x14ac:dyDescent="0.25">
      <c r="A448" s="1"/>
      <c r="B448" s="1"/>
      <c r="C448" s="1"/>
      <c r="D448" s="38"/>
      <c r="E448" s="38"/>
      <c r="F448" s="1"/>
      <c r="G448" s="1"/>
      <c r="H448" s="1"/>
    </row>
    <row r="449" spans="1:8" ht="13.2" x14ac:dyDescent="0.25">
      <c r="A449" s="1"/>
      <c r="B449" s="1"/>
      <c r="C449" s="1"/>
      <c r="D449" s="38"/>
      <c r="E449" s="38"/>
      <c r="F449" s="1"/>
      <c r="G449" s="1"/>
      <c r="H449" s="1"/>
    </row>
    <row r="450" spans="1:8" ht="13.2" x14ac:dyDescent="0.25">
      <c r="A450" s="1"/>
      <c r="B450" s="1"/>
      <c r="C450" s="1"/>
      <c r="D450" s="38"/>
      <c r="E450" s="38"/>
      <c r="F450" s="1"/>
      <c r="G450" s="1"/>
      <c r="H450" s="1"/>
    </row>
    <row r="451" spans="1:8" ht="13.2" x14ac:dyDescent="0.25">
      <c r="A451" s="1"/>
      <c r="B451" s="1"/>
      <c r="C451" s="1"/>
      <c r="D451" s="38"/>
      <c r="E451" s="38"/>
      <c r="F451" s="1"/>
      <c r="G451" s="1"/>
      <c r="H451" s="1"/>
    </row>
    <row r="452" spans="1:8" ht="13.2" x14ac:dyDescent="0.25">
      <c r="A452" s="1"/>
      <c r="B452" s="1"/>
      <c r="C452" s="1"/>
      <c r="D452" s="38"/>
      <c r="E452" s="38"/>
      <c r="F452" s="1"/>
      <c r="G452" s="1"/>
      <c r="H452" s="1"/>
    </row>
    <row r="453" spans="1:8" ht="13.2" x14ac:dyDescent="0.25">
      <c r="A453" s="1"/>
      <c r="B453" s="1"/>
      <c r="C453" s="1"/>
      <c r="D453" s="38"/>
      <c r="E453" s="38"/>
      <c r="F453" s="1"/>
      <c r="G453" s="1"/>
      <c r="H453" s="1"/>
    </row>
    <row r="454" spans="1:8" ht="13.2" x14ac:dyDescent="0.25">
      <c r="A454" s="1"/>
      <c r="B454" s="1"/>
      <c r="C454" s="1"/>
      <c r="D454" s="38"/>
      <c r="E454" s="38"/>
      <c r="F454" s="1"/>
      <c r="G454" s="1"/>
      <c r="H454" s="1"/>
    </row>
    <row r="455" spans="1:8" ht="13.2" x14ac:dyDescent="0.25">
      <c r="A455" s="1"/>
      <c r="B455" s="1"/>
      <c r="C455" s="1"/>
      <c r="D455" s="38"/>
      <c r="E455" s="38"/>
      <c r="F455" s="1"/>
      <c r="G455" s="1"/>
      <c r="H455" s="1"/>
    </row>
    <row r="456" spans="1:8" ht="13.2" x14ac:dyDescent="0.25">
      <c r="A456" s="1"/>
      <c r="B456" s="1"/>
      <c r="C456" s="1"/>
      <c r="D456" s="38"/>
      <c r="E456" s="38"/>
      <c r="F456" s="1"/>
      <c r="G456" s="1"/>
      <c r="H456" s="1"/>
    </row>
    <row r="457" spans="1:8" ht="13.2" x14ac:dyDescent="0.25">
      <c r="A457" s="1"/>
      <c r="B457" s="1"/>
      <c r="C457" s="1"/>
      <c r="D457" s="38"/>
      <c r="E457" s="38"/>
      <c r="F457" s="1"/>
      <c r="G457" s="1"/>
      <c r="H457" s="1"/>
    </row>
    <row r="458" spans="1:8" ht="13.2" x14ac:dyDescent="0.25">
      <c r="A458" s="1"/>
      <c r="B458" s="1"/>
      <c r="C458" s="1"/>
      <c r="D458" s="38"/>
      <c r="E458" s="38"/>
      <c r="F458" s="1"/>
      <c r="G458" s="1"/>
      <c r="H458" s="1"/>
    </row>
    <row r="459" spans="1:8" ht="13.2" x14ac:dyDescent="0.25">
      <c r="A459" s="1"/>
      <c r="B459" s="1"/>
      <c r="C459" s="1"/>
      <c r="D459" s="38"/>
      <c r="E459" s="38"/>
      <c r="F459" s="1"/>
      <c r="G459" s="1"/>
      <c r="H459" s="1"/>
    </row>
    <row r="460" spans="1:8" ht="13.2" x14ac:dyDescent="0.25">
      <c r="A460" s="1"/>
      <c r="B460" s="1"/>
      <c r="C460" s="1"/>
      <c r="D460" s="38"/>
      <c r="E460" s="38"/>
      <c r="F460" s="1"/>
      <c r="G460" s="1"/>
      <c r="H460" s="1"/>
    </row>
    <row r="461" spans="1:8" ht="13.2" x14ac:dyDescent="0.25">
      <c r="A461" s="1"/>
      <c r="B461" s="1"/>
      <c r="C461" s="1"/>
      <c r="D461" s="38"/>
      <c r="E461" s="38"/>
      <c r="F461" s="1"/>
      <c r="G461" s="1"/>
      <c r="H461" s="1"/>
    </row>
    <row r="462" spans="1:8" ht="13.2" x14ac:dyDescent="0.25">
      <c r="A462" s="1"/>
      <c r="B462" s="1"/>
      <c r="C462" s="1"/>
      <c r="D462" s="38"/>
      <c r="E462" s="38"/>
      <c r="F462" s="1"/>
      <c r="G462" s="1"/>
      <c r="H462" s="1"/>
    </row>
    <row r="463" spans="1:8" ht="13.2" x14ac:dyDescent="0.25">
      <c r="A463" s="1"/>
      <c r="B463" s="1"/>
      <c r="C463" s="1"/>
      <c r="D463" s="38"/>
      <c r="E463" s="38"/>
      <c r="F463" s="1"/>
      <c r="G463" s="1"/>
      <c r="H463" s="1"/>
    </row>
    <row r="464" spans="1:8" ht="13.2" x14ac:dyDescent="0.25">
      <c r="A464" s="1"/>
      <c r="B464" s="1"/>
      <c r="C464" s="1"/>
      <c r="D464" s="38"/>
      <c r="E464" s="38"/>
      <c r="F464" s="1"/>
      <c r="G464" s="1"/>
      <c r="H464" s="1"/>
    </row>
    <row r="465" spans="1:8" ht="13.2" x14ac:dyDescent="0.25">
      <c r="A465" s="1"/>
      <c r="B465" s="1"/>
      <c r="C465" s="1"/>
      <c r="D465" s="38"/>
      <c r="E465" s="38"/>
      <c r="F465" s="1"/>
      <c r="G465" s="1"/>
      <c r="H465" s="1"/>
    </row>
    <row r="466" spans="1:8" ht="13.2" x14ac:dyDescent="0.25">
      <c r="A466" s="1"/>
      <c r="B466" s="1"/>
      <c r="C466" s="1"/>
      <c r="D466" s="38"/>
      <c r="E466" s="38"/>
      <c r="F466" s="1"/>
      <c r="G466" s="1"/>
      <c r="H466" s="1"/>
    </row>
    <row r="467" spans="1:8" ht="13.2" x14ac:dyDescent="0.25">
      <c r="A467" s="1"/>
      <c r="B467" s="1"/>
      <c r="C467" s="1"/>
      <c r="D467" s="38"/>
      <c r="E467" s="38"/>
      <c r="F467" s="1"/>
      <c r="G467" s="1"/>
      <c r="H467" s="1"/>
    </row>
    <row r="468" spans="1:8" ht="13.2" x14ac:dyDescent="0.25">
      <c r="A468" s="1"/>
      <c r="B468" s="1"/>
      <c r="C468" s="1"/>
      <c r="D468" s="38"/>
      <c r="E468" s="38"/>
      <c r="F468" s="1"/>
      <c r="G468" s="1"/>
      <c r="H468" s="1"/>
    </row>
    <row r="469" spans="1:8" ht="13.2" x14ac:dyDescent="0.25">
      <c r="A469" s="1"/>
      <c r="B469" s="1"/>
      <c r="C469" s="1"/>
      <c r="D469" s="38"/>
      <c r="E469" s="38"/>
      <c r="F469" s="1"/>
      <c r="G469" s="1"/>
      <c r="H469" s="1"/>
    </row>
    <row r="470" spans="1:8" ht="13.2" x14ac:dyDescent="0.25">
      <c r="A470" s="1"/>
      <c r="B470" s="1"/>
      <c r="C470" s="1"/>
      <c r="D470" s="38"/>
      <c r="E470" s="38"/>
      <c r="F470" s="1"/>
      <c r="G470" s="1"/>
      <c r="H470" s="1"/>
    </row>
    <row r="471" spans="1:8" ht="13.2" x14ac:dyDescent="0.25">
      <c r="A471" s="1"/>
      <c r="B471" s="1"/>
      <c r="C471" s="1"/>
      <c r="D471" s="38"/>
      <c r="E471" s="38"/>
      <c r="F471" s="1"/>
      <c r="G471" s="1"/>
      <c r="H471" s="1"/>
    </row>
    <row r="472" spans="1:8" ht="13.2" x14ac:dyDescent="0.25">
      <c r="A472" s="1"/>
      <c r="B472" s="1"/>
      <c r="C472" s="1"/>
      <c r="D472" s="38"/>
      <c r="E472" s="38"/>
      <c r="F472" s="1"/>
      <c r="G472" s="1"/>
      <c r="H472" s="1"/>
    </row>
    <row r="473" spans="1:8" ht="13.2" x14ac:dyDescent="0.25">
      <c r="A473" s="1"/>
      <c r="B473" s="1"/>
      <c r="C473" s="1"/>
      <c r="D473" s="38"/>
      <c r="E473" s="38"/>
      <c r="F473" s="1"/>
      <c r="G473" s="1"/>
      <c r="H473" s="1"/>
    </row>
    <row r="474" spans="1:8" ht="13.2" x14ac:dyDescent="0.25">
      <c r="A474" s="1"/>
      <c r="B474" s="1"/>
      <c r="C474" s="1"/>
      <c r="D474" s="38"/>
      <c r="E474" s="38"/>
      <c r="F474" s="1"/>
      <c r="G474" s="1"/>
      <c r="H474" s="1"/>
    </row>
    <row r="475" spans="1:8" ht="13.2" x14ac:dyDescent="0.25">
      <c r="A475" s="1"/>
      <c r="B475" s="1"/>
      <c r="C475" s="1"/>
      <c r="D475" s="38"/>
      <c r="E475" s="38"/>
      <c r="F475" s="1"/>
      <c r="G475" s="1"/>
      <c r="H475" s="1"/>
    </row>
    <row r="476" spans="1:8" ht="13.2" x14ac:dyDescent="0.25">
      <c r="A476" s="1"/>
      <c r="B476" s="1"/>
      <c r="C476" s="1"/>
      <c r="D476" s="38"/>
      <c r="E476" s="38"/>
      <c r="F476" s="1"/>
      <c r="G476" s="1"/>
      <c r="H476" s="1"/>
    </row>
    <row r="477" spans="1:8" ht="13.2" x14ac:dyDescent="0.25">
      <c r="A477" s="1"/>
      <c r="B477" s="1"/>
      <c r="C477" s="1"/>
      <c r="D477" s="38"/>
      <c r="E477" s="38"/>
      <c r="F477" s="1"/>
      <c r="G477" s="1"/>
      <c r="H477" s="1"/>
    </row>
    <row r="478" spans="1:8" ht="13.2" x14ac:dyDescent="0.25">
      <c r="A478" s="1"/>
      <c r="B478" s="1"/>
      <c r="C478" s="1"/>
      <c r="D478" s="38"/>
      <c r="E478" s="38"/>
      <c r="F478" s="1"/>
      <c r="G478" s="1"/>
      <c r="H478" s="1"/>
    </row>
    <row r="479" spans="1:8" ht="13.2" x14ac:dyDescent="0.25">
      <c r="A479" s="1"/>
      <c r="B479" s="1"/>
      <c r="C479" s="1"/>
      <c r="D479" s="38"/>
      <c r="E479" s="38"/>
      <c r="F479" s="1"/>
      <c r="G479" s="1"/>
      <c r="H479" s="1"/>
    </row>
    <row r="480" spans="1:8" ht="13.2" x14ac:dyDescent="0.25">
      <c r="A480" s="1"/>
      <c r="B480" s="1"/>
      <c r="C480" s="1"/>
      <c r="D480" s="38"/>
      <c r="E480" s="38"/>
      <c r="F480" s="1"/>
      <c r="G480" s="1"/>
      <c r="H480" s="1"/>
    </row>
    <row r="481" spans="1:8" ht="13.2" x14ac:dyDescent="0.25">
      <c r="A481" s="1"/>
      <c r="B481" s="1"/>
      <c r="C481" s="1"/>
      <c r="D481" s="38"/>
      <c r="E481" s="38"/>
      <c r="F481" s="1"/>
      <c r="G481" s="1"/>
      <c r="H481" s="1"/>
    </row>
    <row r="482" spans="1:8" ht="13.2" x14ac:dyDescent="0.25">
      <c r="A482" s="1"/>
      <c r="B482" s="1"/>
      <c r="C482" s="1"/>
      <c r="D482" s="38"/>
      <c r="E482" s="38"/>
      <c r="F482" s="1"/>
      <c r="G482" s="1"/>
      <c r="H482" s="1"/>
    </row>
    <row r="483" spans="1:8" ht="13.2" x14ac:dyDescent="0.25">
      <c r="A483" s="1"/>
      <c r="B483" s="1"/>
      <c r="C483" s="1"/>
      <c r="D483" s="38"/>
      <c r="E483" s="38"/>
      <c r="F483" s="1"/>
      <c r="G483" s="1"/>
      <c r="H483" s="1"/>
    </row>
    <row r="484" spans="1:8" ht="13.2" x14ac:dyDescent="0.25">
      <c r="A484" s="1"/>
      <c r="B484" s="1"/>
      <c r="C484" s="1"/>
      <c r="D484" s="38"/>
      <c r="E484" s="38"/>
      <c r="F484" s="1"/>
      <c r="G484" s="1"/>
      <c r="H484" s="1"/>
    </row>
    <row r="485" spans="1:8" ht="13.2" x14ac:dyDescent="0.25">
      <c r="A485" s="1"/>
      <c r="B485" s="1"/>
      <c r="C485" s="1"/>
      <c r="D485" s="38"/>
      <c r="E485" s="38"/>
      <c r="F485" s="1"/>
      <c r="G485" s="1"/>
      <c r="H485" s="1"/>
    </row>
    <row r="486" spans="1:8" ht="13.2" x14ac:dyDescent="0.25">
      <c r="A486" s="1"/>
      <c r="B486" s="1"/>
      <c r="C486" s="1"/>
      <c r="D486" s="38"/>
      <c r="E486" s="38"/>
      <c r="F486" s="1"/>
      <c r="G486" s="1"/>
      <c r="H486" s="1"/>
    </row>
    <row r="487" spans="1:8" ht="13.2" x14ac:dyDescent="0.25">
      <c r="A487" s="1"/>
      <c r="B487" s="1"/>
      <c r="C487" s="1"/>
      <c r="D487" s="38"/>
      <c r="E487" s="38"/>
      <c r="F487" s="1"/>
      <c r="G487" s="1"/>
      <c r="H487" s="1"/>
    </row>
    <row r="488" spans="1:8" ht="13.2" x14ac:dyDescent="0.25">
      <c r="A488" s="1"/>
      <c r="B488" s="1"/>
      <c r="C488" s="1"/>
      <c r="D488" s="38"/>
      <c r="E488" s="38"/>
      <c r="F488" s="1"/>
      <c r="G488" s="1"/>
      <c r="H488" s="1"/>
    </row>
    <row r="489" spans="1:8" ht="13.2" x14ac:dyDescent="0.25">
      <c r="A489" s="1"/>
      <c r="B489" s="1"/>
      <c r="C489" s="1"/>
      <c r="D489" s="38"/>
      <c r="E489" s="38"/>
      <c r="F489" s="1"/>
      <c r="G489" s="1"/>
      <c r="H489" s="1"/>
    </row>
    <row r="490" spans="1:8" ht="13.2" x14ac:dyDescent="0.25">
      <c r="A490" s="1"/>
      <c r="B490" s="1"/>
      <c r="C490" s="1"/>
      <c r="D490" s="38"/>
      <c r="E490" s="38"/>
      <c r="F490" s="1"/>
      <c r="G490" s="1"/>
      <c r="H490" s="1"/>
    </row>
    <row r="491" spans="1:8" ht="13.2" x14ac:dyDescent="0.25">
      <c r="A491" s="1"/>
      <c r="B491" s="1"/>
      <c r="C491" s="1"/>
      <c r="D491" s="38"/>
      <c r="E491" s="38"/>
      <c r="F491" s="1"/>
      <c r="G491" s="1"/>
      <c r="H491" s="1"/>
    </row>
    <row r="492" spans="1:8" ht="13.2" x14ac:dyDescent="0.25">
      <c r="A492" s="1"/>
      <c r="B492" s="1"/>
      <c r="C492" s="1"/>
      <c r="D492" s="38"/>
      <c r="E492" s="38"/>
      <c r="F492" s="1"/>
      <c r="G492" s="1"/>
      <c r="H492" s="1"/>
    </row>
    <row r="493" spans="1:8" ht="13.2" x14ac:dyDescent="0.25">
      <c r="A493" s="1"/>
      <c r="B493" s="1"/>
      <c r="C493" s="1"/>
      <c r="D493" s="38"/>
      <c r="E493" s="38"/>
      <c r="F493" s="1"/>
      <c r="G493" s="1"/>
      <c r="H493" s="1"/>
    </row>
    <row r="494" spans="1:8" ht="13.2" x14ac:dyDescent="0.25">
      <c r="A494" s="1"/>
      <c r="B494" s="1"/>
      <c r="C494" s="1"/>
      <c r="D494" s="38"/>
      <c r="E494" s="38"/>
      <c r="F494" s="1"/>
      <c r="G494" s="1"/>
      <c r="H494" s="1"/>
    </row>
    <row r="495" spans="1:8" ht="13.2" x14ac:dyDescent="0.25">
      <c r="A495" s="1"/>
      <c r="B495" s="1"/>
      <c r="C495" s="1"/>
      <c r="D495" s="38"/>
      <c r="E495" s="38"/>
      <c r="F495" s="1"/>
      <c r="G495" s="1"/>
      <c r="H495" s="1"/>
    </row>
    <row r="496" spans="1:8" ht="13.2" x14ac:dyDescent="0.25">
      <c r="A496" s="1"/>
      <c r="B496" s="1"/>
      <c r="C496" s="1"/>
      <c r="D496" s="38"/>
      <c r="E496" s="38"/>
      <c r="F496" s="1"/>
      <c r="G496" s="1"/>
      <c r="H496" s="1"/>
    </row>
    <row r="497" spans="1:8" ht="13.2" x14ac:dyDescent="0.25">
      <c r="A497" s="1"/>
      <c r="B497" s="1"/>
      <c r="C497" s="1"/>
      <c r="D497" s="38"/>
      <c r="E497" s="38"/>
      <c r="F497" s="1"/>
      <c r="G497" s="1"/>
      <c r="H497" s="1"/>
    </row>
    <row r="498" spans="1:8" ht="13.2" x14ac:dyDescent="0.25">
      <c r="A498" s="1"/>
      <c r="B498" s="1"/>
      <c r="C498" s="1"/>
      <c r="D498" s="38"/>
      <c r="E498" s="38"/>
      <c r="F498" s="1"/>
      <c r="G498" s="1"/>
      <c r="H498" s="1"/>
    </row>
    <row r="499" spans="1:8" ht="13.2" x14ac:dyDescent="0.25">
      <c r="A499" s="1"/>
      <c r="B499" s="1"/>
      <c r="C499" s="1"/>
      <c r="D499" s="38"/>
      <c r="E499" s="38"/>
      <c r="F499" s="1"/>
      <c r="G499" s="1"/>
      <c r="H499" s="1"/>
    </row>
    <row r="500" spans="1:8" ht="13.2" x14ac:dyDescent="0.25">
      <c r="A500" s="1"/>
      <c r="B500" s="1"/>
      <c r="C500" s="1"/>
      <c r="D500" s="38"/>
      <c r="E500" s="38"/>
      <c r="F500" s="1"/>
      <c r="G500" s="1"/>
      <c r="H500" s="1"/>
    </row>
    <row r="501" spans="1:8" ht="13.2" x14ac:dyDescent="0.25">
      <c r="A501" s="1"/>
      <c r="B501" s="1"/>
      <c r="C501" s="1"/>
      <c r="D501" s="38"/>
      <c r="E501" s="38"/>
      <c r="F501" s="1"/>
      <c r="G501" s="1"/>
      <c r="H501" s="1"/>
    </row>
    <row r="502" spans="1:8" ht="13.2" x14ac:dyDescent="0.25">
      <c r="A502" s="1"/>
      <c r="B502" s="1"/>
      <c r="C502" s="1"/>
      <c r="D502" s="38"/>
      <c r="E502" s="38"/>
      <c r="F502" s="1"/>
      <c r="G502" s="1"/>
      <c r="H502" s="1"/>
    </row>
    <row r="503" spans="1:8" ht="13.2" x14ac:dyDescent="0.25">
      <c r="A503" s="1"/>
      <c r="B503" s="1"/>
      <c r="C503" s="1"/>
      <c r="D503" s="38"/>
      <c r="E503" s="38"/>
      <c r="F503" s="1"/>
      <c r="G503" s="1"/>
      <c r="H503" s="1"/>
    </row>
    <row r="504" spans="1:8" ht="13.2" x14ac:dyDescent="0.25">
      <c r="A504" s="1"/>
      <c r="B504" s="1"/>
      <c r="C504" s="1"/>
      <c r="D504" s="38"/>
      <c r="E504" s="38"/>
      <c r="F504" s="1"/>
      <c r="G504" s="1"/>
      <c r="H504" s="1"/>
    </row>
    <row r="505" spans="1:8" ht="13.2" x14ac:dyDescent="0.25">
      <c r="A505" s="1"/>
      <c r="B505" s="1"/>
      <c r="C505" s="1"/>
      <c r="D505" s="38"/>
      <c r="E505" s="38"/>
      <c r="F505" s="1"/>
      <c r="G505" s="1"/>
      <c r="H505" s="1"/>
    </row>
    <row r="506" spans="1:8" ht="13.2" x14ac:dyDescent="0.25">
      <c r="A506" s="1"/>
      <c r="B506" s="1"/>
      <c r="C506" s="1"/>
      <c r="D506" s="38"/>
      <c r="E506" s="38"/>
      <c r="F506" s="1"/>
      <c r="G506" s="1"/>
      <c r="H506" s="1"/>
    </row>
    <row r="507" spans="1:8" ht="13.2" x14ac:dyDescent="0.25">
      <c r="A507" s="1"/>
      <c r="B507" s="1"/>
      <c r="C507" s="1"/>
      <c r="D507" s="38"/>
      <c r="E507" s="38"/>
      <c r="F507" s="1"/>
      <c r="G507" s="1"/>
      <c r="H507" s="1"/>
    </row>
    <row r="508" spans="1:8" ht="13.2" x14ac:dyDescent="0.25">
      <c r="A508" s="1"/>
      <c r="B508" s="1"/>
      <c r="C508" s="1"/>
      <c r="D508" s="38"/>
      <c r="E508" s="38"/>
      <c r="F508" s="1"/>
      <c r="G508" s="1"/>
      <c r="H508" s="1"/>
    </row>
    <row r="509" spans="1:8" ht="13.2" x14ac:dyDescent="0.25">
      <c r="A509" s="1"/>
      <c r="B509" s="1"/>
      <c r="C509" s="1"/>
      <c r="D509" s="38"/>
      <c r="E509" s="38"/>
      <c r="F509" s="1"/>
      <c r="G509" s="1"/>
      <c r="H509" s="1"/>
    </row>
    <row r="510" spans="1:8" ht="13.2" x14ac:dyDescent="0.25">
      <c r="A510" s="1"/>
      <c r="B510" s="1"/>
      <c r="C510" s="1"/>
      <c r="D510" s="38"/>
      <c r="E510" s="38"/>
      <c r="F510" s="1"/>
      <c r="G510" s="1"/>
      <c r="H510" s="1"/>
    </row>
    <row r="511" spans="1:8" ht="13.2" x14ac:dyDescent="0.25">
      <c r="A511" s="1"/>
      <c r="B511" s="1"/>
      <c r="C511" s="1"/>
      <c r="D511" s="38"/>
      <c r="E511" s="38"/>
      <c r="F511" s="1"/>
      <c r="G511" s="1"/>
      <c r="H511" s="1"/>
    </row>
    <row r="512" spans="1:8" ht="13.2" x14ac:dyDescent="0.25">
      <c r="A512" s="1"/>
      <c r="B512" s="1"/>
      <c r="C512" s="1"/>
      <c r="D512" s="38"/>
      <c r="E512" s="38"/>
      <c r="F512" s="1"/>
      <c r="G512" s="1"/>
      <c r="H512" s="1"/>
    </row>
    <row r="513" spans="1:8" ht="13.2" x14ac:dyDescent="0.25">
      <c r="A513" s="1"/>
      <c r="B513" s="1"/>
      <c r="C513" s="1"/>
      <c r="D513" s="38"/>
      <c r="E513" s="38"/>
      <c r="F513" s="1"/>
      <c r="G513" s="1"/>
      <c r="H513" s="1"/>
    </row>
    <row r="514" spans="1:8" ht="13.2" x14ac:dyDescent="0.25">
      <c r="A514" s="1"/>
      <c r="B514" s="1"/>
      <c r="C514" s="1"/>
      <c r="D514" s="38"/>
      <c r="E514" s="38"/>
      <c r="F514" s="1"/>
      <c r="G514" s="1"/>
      <c r="H514" s="1"/>
    </row>
    <row r="515" spans="1:8" ht="13.2" x14ac:dyDescent="0.25">
      <c r="A515" s="1"/>
      <c r="B515" s="1"/>
      <c r="C515" s="1"/>
      <c r="D515" s="38"/>
      <c r="E515" s="38"/>
      <c r="F515" s="1"/>
      <c r="G515" s="1"/>
      <c r="H515" s="1"/>
    </row>
    <row r="516" spans="1:8" ht="13.2" x14ac:dyDescent="0.25">
      <c r="A516" s="1"/>
      <c r="B516" s="1"/>
      <c r="C516" s="1"/>
      <c r="D516" s="38"/>
      <c r="E516" s="38"/>
      <c r="F516" s="1"/>
      <c r="G516" s="1"/>
      <c r="H516" s="1"/>
    </row>
    <row r="517" spans="1:8" ht="13.2" x14ac:dyDescent="0.25">
      <c r="A517" s="1"/>
      <c r="B517" s="1"/>
      <c r="C517" s="1"/>
      <c r="D517" s="38"/>
      <c r="E517" s="38"/>
      <c r="F517" s="1"/>
      <c r="G517" s="1"/>
      <c r="H517" s="1"/>
    </row>
    <row r="518" spans="1:8" ht="13.2" x14ac:dyDescent="0.25">
      <c r="A518" s="1"/>
      <c r="B518" s="1"/>
      <c r="C518" s="1"/>
      <c r="D518" s="38"/>
      <c r="E518" s="38"/>
      <c r="F518" s="1"/>
      <c r="G518" s="1"/>
      <c r="H518" s="1"/>
    </row>
    <row r="519" spans="1:8" ht="13.2" x14ac:dyDescent="0.25">
      <c r="A519" s="1"/>
      <c r="B519" s="1"/>
      <c r="C519" s="1"/>
      <c r="D519" s="38"/>
      <c r="E519" s="38"/>
      <c r="F519" s="1"/>
      <c r="G519" s="1"/>
      <c r="H519" s="1"/>
    </row>
    <row r="520" spans="1:8" ht="13.2" x14ac:dyDescent="0.25">
      <c r="A520" s="1"/>
      <c r="B520" s="1"/>
      <c r="C520" s="1"/>
      <c r="D520" s="38"/>
      <c r="E520" s="38"/>
      <c r="F520" s="1"/>
      <c r="G520" s="1"/>
      <c r="H520" s="1"/>
    </row>
    <row r="521" spans="1:8" ht="13.2" x14ac:dyDescent="0.25">
      <c r="A521" s="1"/>
      <c r="B521" s="1"/>
      <c r="C521" s="1"/>
      <c r="D521" s="38"/>
      <c r="E521" s="38"/>
      <c r="F521" s="1"/>
      <c r="G521" s="1"/>
      <c r="H521" s="1"/>
    </row>
    <row r="522" spans="1:8" ht="13.2" x14ac:dyDescent="0.25">
      <c r="A522" s="1"/>
      <c r="B522" s="1"/>
      <c r="C522" s="1"/>
      <c r="D522" s="38"/>
      <c r="E522" s="38"/>
      <c r="F522" s="1"/>
      <c r="G522" s="1"/>
      <c r="H522" s="1"/>
    </row>
    <row r="523" spans="1:8" ht="13.2" x14ac:dyDescent="0.25">
      <c r="A523" s="1"/>
      <c r="B523" s="1"/>
      <c r="C523" s="1"/>
      <c r="D523" s="38"/>
      <c r="E523" s="38"/>
      <c r="F523" s="1"/>
      <c r="G523" s="1"/>
      <c r="H523" s="1"/>
    </row>
    <row r="524" spans="1:8" ht="13.2" x14ac:dyDescent="0.25">
      <c r="A524" s="1"/>
      <c r="B524" s="1"/>
      <c r="C524" s="1"/>
      <c r="D524" s="38"/>
      <c r="E524" s="38"/>
      <c r="F524" s="1"/>
      <c r="G524" s="1"/>
      <c r="H524" s="1"/>
    </row>
    <row r="525" spans="1:8" ht="13.2" x14ac:dyDescent="0.25">
      <c r="A525" s="1"/>
      <c r="B525" s="1"/>
      <c r="C525" s="1"/>
      <c r="D525" s="38"/>
      <c r="E525" s="38"/>
      <c r="F525" s="1"/>
      <c r="G525" s="1"/>
      <c r="H525" s="1"/>
    </row>
    <row r="526" spans="1:8" ht="13.2" x14ac:dyDescent="0.25">
      <c r="A526" s="1"/>
      <c r="B526" s="1"/>
      <c r="C526" s="1"/>
      <c r="D526" s="38"/>
      <c r="E526" s="38"/>
      <c r="F526" s="1"/>
      <c r="G526" s="1"/>
      <c r="H526" s="1"/>
    </row>
    <row r="527" spans="1:8" ht="13.2" x14ac:dyDescent="0.25">
      <c r="A527" s="1"/>
      <c r="B527" s="1"/>
      <c r="C527" s="1"/>
      <c r="D527" s="38"/>
      <c r="E527" s="38"/>
      <c r="F527" s="1"/>
      <c r="G527" s="1"/>
      <c r="H527" s="1"/>
    </row>
    <row r="528" spans="1:8" ht="13.2" x14ac:dyDescent="0.25">
      <c r="A528" s="1"/>
      <c r="B528" s="1"/>
      <c r="C528" s="1"/>
      <c r="D528" s="38"/>
      <c r="E528" s="38"/>
      <c r="F528" s="1"/>
      <c r="G528" s="1"/>
      <c r="H528" s="1"/>
    </row>
    <row r="529" spans="1:8" ht="13.2" x14ac:dyDescent="0.25">
      <c r="A529" s="1"/>
      <c r="B529" s="1"/>
      <c r="C529" s="1"/>
      <c r="D529" s="38"/>
      <c r="E529" s="38"/>
      <c r="F529" s="1"/>
      <c r="G529" s="1"/>
      <c r="H529" s="1"/>
    </row>
    <row r="530" spans="1:8" ht="13.2" x14ac:dyDescent="0.25">
      <c r="A530" s="1"/>
      <c r="B530" s="1"/>
      <c r="C530" s="1"/>
      <c r="D530" s="38"/>
      <c r="E530" s="38"/>
      <c r="F530" s="1"/>
      <c r="G530" s="1"/>
      <c r="H530" s="1"/>
    </row>
    <row r="531" spans="1:8" ht="13.2" x14ac:dyDescent="0.25">
      <c r="A531" s="1"/>
      <c r="B531" s="1"/>
      <c r="C531" s="1"/>
      <c r="D531" s="38"/>
      <c r="E531" s="38"/>
      <c r="F531" s="1"/>
      <c r="G531" s="1"/>
      <c r="H531" s="1"/>
    </row>
    <row r="532" spans="1:8" ht="13.2" x14ac:dyDescent="0.25">
      <c r="A532" s="1"/>
      <c r="B532" s="1"/>
      <c r="C532" s="1"/>
      <c r="D532" s="38"/>
      <c r="E532" s="38"/>
      <c r="F532" s="1"/>
      <c r="G532" s="1"/>
      <c r="H532" s="1"/>
    </row>
    <row r="533" spans="1:8" ht="13.2" x14ac:dyDescent="0.25">
      <c r="A533" s="1"/>
      <c r="B533" s="1"/>
      <c r="C533" s="1"/>
      <c r="D533" s="38"/>
      <c r="E533" s="38"/>
      <c r="F533" s="1"/>
      <c r="G533" s="1"/>
      <c r="H533" s="1"/>
    </row>
    <row r="534" spans="1:8" ht="13.2" x14ac:dyDescent="0.25">
      <c r="A534" s="1"/>
      <c r="B534" s="1"/>
      <c r="C534" s="1"/>
      <c r="D534" s="38"/>
      <c r="E534" s="38"/>
      <c r="F534" s="1"/>
      <c r="G534" s="1"/>
      <c r="H534" s="1"/>
    </row>
    <row r="535" spans="1:8" ht="13.2" x14ac:dyDescent="0.25">
      <c r="A535" s="1"/>
      <c r="B535" s="1"/>
      <c r="C535" s="1"/>
      <c r="D535" s="38"/>
      <c r="E535" s="38"/>
      <c r="F535" s="1"/>
      <c r="G535" s="1"/>
      <c r="H535" s="1"/>
    </row>
    <row r="536" spans="1:8" ht="13.2" x14ac:dyDescent="0.25">
      <c r="A536" s="1"/>
      <c r="B536" s="1"/>
      <c r="C536" s="1"/>
      <c r="D536" s="38"/>
      <c r="E536" s="38"/>
      <c r="F536" s="1"/>
      <c r="G536" s="1"/>
      <c r="H536" s="1"/>
    </row>
    <row r="537" spans="1:8" ht="13.2" x14ac:dyDescent="0.25">
      <c r="A537" s="1"/>
      <c r="B537" s="1"/>
      <c r="C537" s="1"/>
      <c r="D537" s="38"/>
      <c r="E537" s="38"/>
      <c r="F537" s="1"/>
      <c r="G537" s="1"/>
      <c r="H537" s="1"/>
    </row>
    <row r="538" spans="1:8" ht="13.2" x14ac:dyDescent="0.25">
      <c r="A538" s="1"/>
      <c r="B538" s="1"/>
      <c r="C538" s="1"/>
      <c r="D538" s="38"/>
      <c r="E538" s="38"/>
      <c r="F538" s="1"/>
      <c r="G538" s="1"/>
      <c r="H538" s="1"/>
    </row>
    <row r="539" spans="1:8" ht="13.2" x14ac:dyDescent="0.25">
      <c r="A539" s="1"/>
      <c r="B539" s="1"/>
      <c r="C539" s="1"/>
      <c r="D539" s="38"/>
      <c r="E539" s="38"/>
      <c r="F539" s="1"/>
      <c r="G539" s="1"/>
      <c r="H539" s="1"/>
    </row>
    <row r="540" spans="1:8" ht="13.2" x14ac:dyDescent="0.25">
      <c r="A540" s="1"/>
      <c r="B540" s="1"/>
      <c r="C540" s="1"/>
      <c r="D540" s="38"/>
      <c r="E540" s="38"/>
      <c r="F540" s="1"/>
      <c r="G540" s="1"/>
      <c r="H540" s="1"/>
    </row>
    <row r="541" spans="1:8" ht="13.2" x14ac:dyDescent="0.25">
      <c r="A541" s="1"/>
      <c r="B541" s="1"/>
      <c r="C541" s="1"/>
      <c r="D541" s="38"/>
      <c r="E541" s="38"/>
      <c r="F541" s="1"/>
      <c r="G541" s="1"/>
      <c r="H541" s="1"/>
    </row>
    <row r="542" spans="1:8" ht="13.2" x14ac:dyDescent="0.25">
      <c r="A542" s="1"/>
      <c r="B542" s="1"/>
      <c r="C542" s="1"/>
      <c r="D542" s="38"/>
      <c r="E542" s="38"/>
      <c r="F542" s="1"/>
      <c r="G542" s="1"/>
      <c r="H542" s="1"/>
    </row>
    <row r="543" spans="1:8" ht="13.2" x14ac:dyDescent="0.25">
      <c r="A543" s="1"/>
      <c r="B543" s="1"/>
      <c r="C543" s="1"/>
      <c r="D543" s="38"/>
      <c r="E543" s="38"/>
      <c r="F543" s="1"/>
      <c r="G543" s="1"/>
      <c r="H543" s="1"/>
    </row>
    <row r="544" spans="1:8" ht="13.2" x14ac:dyDescent="0.25">
      <c r="A544" s="1"/>
      <c r="B544" s="1"/>
      <c r="C544" s="1"/>
      <c r="D544" s="38"/>
      <c r="E544" s="38"/>
      <c r="F544" s="1"/>
      <c r="G544" s="1"/>
      <c r="H544" s="1"/>
    </row>
    <row r="545" spans="1:8" ht="13.2" x14ac:dyDescent="0.25">
      <c r="A545" s="1"/>
      <c r="B545" s="1"/>
      <c r="C545" s="1"/>
      <c r="D545" s="38"/>
      <c r="E545" s="38"/>
      <c r="F545" s="1"/>
      <c r="G545" s="1"/>
      <c r="H545" s="1"/>
    </row>
    <row r="546" spans="1:8" ht="13.2" x14ac:dyDescent="0.25">
      <c r="A546" s="1"/>
      <c r="B546" s="1"/>
      <c r="C546" s="1"/>
      <c r="D546" s="38"/>
      <c r="E546" s="38"/>
      <c r="F546" s="1"/>
      <c r="G546" s="1"/>
      <c r="H546" s="1"/>
    </row>
    <row r="547" spans="1:8" ht="13.2" x14ac:dyDescent="0.25">
      <c r="A547" s="1"/>
      <c r="B547" s="1"/>
      <c r="C547" s="1"/>
      <c r="D547" s="38"/>
      <c r="E547" s="38"/>
      <c r="F547" s="1"/>
      <c r="G547" s="1"/>
      <c r="H547" s="1"/>
    </row>
    <row r="548" spans="1:8" ht="13.2" x14ac:dyDescent="0.25">
      <c r="A548" s="1"/>
      <c r="B548" s="1"/>
      <c r="C548" s="1"/>
      <c r="D548" s="38"/>
      <c r="E548" s="38"/>
      <c r="F548" s="1"/>
      <c r="G548" s="1"/>
      <c r="H548" s="1"/>
    </row>
    <row r="549" spans="1:8" ht="13.2" x14ac:dyDescent="0.25">
      <c r="A549" s="1"/>
      <c r="B549" s="1"/>
      <c r="C549" s="1"/>
      <c r="D549" s="38"/>
      <c r="E549" s="38"/>
      <c r="F549" s="1"/>
      <c r="G549" s="1"/>
      <c r="H549" s="1"/>
    </row>
    <row r="550" spans="1:8" ht="13.2" x14ac:dyDescent="0.25">
      <c r="A550" s="1"/>
      <c r="B550" s="1"/>
      <c r="C550" s="1"/>
      <c r="D550" s="38"/>
      <c r="E550" s="38"/>
      <c r="F550" s="1"/>
      <c r="G550" s="1"/>
      <c r="H550" s="1"/>
    </row>
    <row r="551" spans="1:8" ht="13.2" x14ac:dyDescent="0.25">
      <c r="A551" s="1"/>
      <c r="B551" s="1"/>
      <c r="C551" s="1"/>
      <c r="D551" s="38"/>
      <c r="E551" s="38"/>
      <c r="F551" s="1"/>
      <c r="G551" s="1"/>
      <c r="H551" s="1"/>
    </row>
    <row r="552" spans="1:8" ht="13.2" x14ac:dyDescent="0.25">
      <c r="A552" s="1"/>
      <c r="B552" s="1"/>
      <c r="C552" s="1"/>
      <c r="D552" s="38"/>
      <c r="E552" s="38"/>
      <c r="F552" s="1"/>
      <c r="G552" s="1"/>
      <c r="H552" s="1"/>
    </row>
    <row r="553" spans="1:8" ht="13.2" x14ac:dyDescent="0.25">
      <c r="A553" s="1"/>
      <c r="B553" s="1"/>
      <c r="C553" s="1"/>
      <c r="D553" s="38"/>
      <c r="E553" s="38"/>
      <c r="F553" s="1"/>
      <c r="G553" s="1"/>
      <c r="H553" s="1"/>
    </row>
    <row r="554" spans="1:8" ht="13.2" x14ac:dyDescent="0.25">
      <c r="A554" s="1"/>
      <c r="B554" s="1"/>
      <c r="C554" s="1"/>
      <c r="D554" s="38"/>
      <c r="E554" s="38"/>
      <c r="F554" s="1"/>
      <c r="G554" s="1"/>
      <c r="H554" s="1"/>
    </row>
    <row r="555" spans="1:8" ht="13.2" x14ac:dyDescent="0.25">
      <c r="A555" s="1"/>
      <c r="B555" s="1"/>
      <c r="C555" s="1"/>
      <c r="D555" s="38"/>
      <c r="E555" s="38"/>
      <c r="F555" s="1"/>
      <c r="G555" s="1"/>
      <c r="H555" s="1"/>
    </row>
    <row r="556" spans="1:8" ht="13.2" x14ac:dyDescent="0.25">
      <c r="A556" s="1"/>
      <c r="B556" s="1"/>
      <c r="C556" s="1"/>
      <c r="D556" s="38"/>
      <c r="E556" s="38"/>
      <c r="F556" s="1"/>
      <c r="G556" s="1"/>
      <c r="H556" s="1"/>
    </row>
    <row r="557" spans="1:8" ht="13.2" x14ac:dyDescent="0.25">
      <c r="A557" s="1"/>
      <c r="B557" s="1"/>
      <c r="C557" s="1"/>
      <c r="D557" s="38"/>
      <c r="E557" s="38"/>
      <c r="F557" s="1"/>
      <c r="G557" s="1"/>
      <c r="H557" s="1"/>
    </row>
    <row r="558" spans="1:8" ht="13.2" x14ac:dyDescent="0.25">
      <c r="A558" s="1"/>
      <c r="B558" s="1"/>
      <c r="C558" s="1"/>
      <c r="D558" s="38"/>
      <c r="E558" s="38"/>
      <c r="F558" s="1"/>
      <c r="G558" s="1"/>
      <c r="H558" s="1"/>
    </row>
    <row r="559" spans="1:8" ht="13.2" x14ac:dyDescent="0.25">
      <c r="A559" s="1"/>
      <c r="B559" s="1"/>
      <c r="C559" s="1"/>
      <c r="D559" s="38"/>
      <c r="E559" s="38"/>
      <c r="F559" s="1"/>
      <c r="G559" s="1"/>
      <c r="H559" s="1"/>
    </row>
    <row r="560" spans="1:8" ht="13.2" x14ac:dyDescent="0.25">
      <c r="A560" s="1"/>
      <c r="B560" s="1"/>
      <c r="C560" s="1"/>
      <c r="D560" s="38"/>
      <c r="E560" s="38"/>
      <c r="F560" s="1"/>
      <c r="G560" s="1"/>
      <c r="H560" s="1"/>
    </row>
    <row r="561" spans="1:8" ht="13.2" x14ac:dyDescent="0.25">
      <c r="A561" s="1"/>
      <c r="B561" s="1"/>
      <c r="C561" s="1"/>
      <c r="D561" s="38"/>
      <c r="E561" s="38"/>
      <c r="F561" s="1"/>
      <c r="G561" s="1"/>
      <c r="H561" s="1"/>
    </row>
    <row r="562" spans="1:8" ht="13.2" x14ac:dyDescent="0.25">
      <c r="A562" s="1"/>
      <c r="B562" s="1"/>
      <c r="C562" s="1"/>
      <c r="D562" s="38"/>
      <c r="E562" s="38"/>
      <c r="F562" s="1"/>
      <c r="G562" s="1"/>
      <c r="H562" s="1"/>
    </row>
    <row r="563" spans="1:8" ht="13.2" x14ac:dyDescent="0.25">
      <c r="A563" s="1"/>
      <c r="B563" s="1"/>
      <c r="C563" s="1"/>
      <c r="D563" s="38"/>
      <c r="E563" s="38"/>
      <c r="F563" s="1"/>
      <c r="G563" s="1"/>
      <c r="H563" s="1"/>
    </row>
    <row r="564" spans="1:8" ht="13.2" x14ac:dyDescent="0.25">
      <c r="A564" s="1"/>
      <c r="B564" s="1"/>
      <c r="C564" s="1"/>
      <c r="D564" s="38"/>
      <c r="E564" s="38"/>
      <c r="F564" s="1"/>
      <c r="G564" s="1"/>
      <c r="H564" s="1"/>
    </row>
    <row r="565" spans="1:8" ht="13.2" x14ac:dyDescent="0.25">
      <c r="A565" s="1"/>
      <c r="B565" s="1"/>
      <c r="C565" s="1"/>
      <c r="D565" s="38"/>
      <c r="E565" s="38"/>
      <c r="F565" s="1"/>
      <c r="G565" s="1"/>
      <c r="H565" s="1"/>
    </row>
    <row r="566" spans="1:8" ht="13.2" x14ac:dyDescent="0.25">
      <c r="A566" s="1"/>
      <c r="B566" s="1"/>
      <c r="C566" s="1"/>
      <c r="D566" s="38"/>
      <c r="E566" s="38"/>
      <c r="F566" s="1"/>
      <c r="G566" s="1"/>
      <c r="H566" s="1"/>
    </row>
    <row r="567" spans="1:8" ht="13.2" x14ac:dyDescent="0.25">
      <c r="A567" s="1"/>
      <c r="B567" s="1"/>
      <c r="C567" s="1"/>
      <c r="D567" s="38"/>
      <c r="E567" s="38"/>
      <c r="F567" s="1"/>
      <c r="G567" s="1"/>
      <c r="H567" s="1"/>
    </row>
    <row r="568" spans="1:8" ht="13.2" x14ac:dyDescent="0.25">
      <c r="A568" s="1"/>
      <c r="B568" s="1"/>
      <c r="C568" s="1"/>
      <c r="D568" s="38"/>
      <c r="E568" s="38"/>
      <c r="F568" s="1"/>
      <c r="G568" s="1"/>
      <c r="H568" s="1"/>
    </row>
    <row r="569" spans="1:8" ht="13.2" x14ac:dyDescent="0.25">
      <c r="A569" s="1"/>
      <c r="B569" s="1"/>
      <c r="C569" s="1"/>
      <c r="D569" s="38"/>
      <c r="E569" s="38"/>
      <c r="F569" s="1"/>
      <c r="G569" s="1"/>
      <c r="H569" s="1"/>
    </row>
    <row r="570" spans="1:8" ht="13.2" x14ac:dyDescent="0.25">
      <c r="A570" s="1"/>
      <c r="B570" s="1"/>
      <c r="C570" s="1"/>
      <c r="D570" s="38"/>
      <c r="E570" s="38"/>
      <c r="F570" s="1"/>
      <c r="G570" s="1"/>
      <c r="H570" s="1"/>
    </row>
    <row r="571" spans="1:8" ht="13.2" x14ac:dyDescent="0.25">
      <c r="A571" s="1"/>
      <c r="B571" s="1"/>
      <c r="C571" s="1"/>
      <c r="D571" s="38"/>
      <c r="E571" s="38"/>
      <c r="F571" s="1"/>
      <c r="G571" s="1"/>
      <c r="H571" s="1"/>
    </row>
    <row r="572" spans="1:8" ht="13.2" x14ac:dyDescent="0.25">
      <c r="A572" s="1"/>
      <c r="B572" s="1"/>
      <c r="C572" s="1"/>
      <c r="D572" s="38"/>
      <c r="E572" s="38"/>
      <c r="F572" s="1"/>
      <c r="G572" s="1"/>
      <c r="H572" s="1"/>
    </row>
    <row r="573" spans="1:8" ht="13.2" x14ac:dyDescent="0.25">
      <c r="A573" s="1"/>
      <c r="B573" s="1"/>
      <c r="C573" s="1"/>
      <c r="D573" s="38"/>
      <c r="E573" s="38"/>
      <c r="F573" s="1"/>
      <c r="G573" s="1"/>
      <c r="H573" s="1"/>
    </row>
    <row r="574" spans="1:8" ht="13.2" x14ac:dyDescent="0.25">
      <c r="A574" s="1"/>
      <c r="B574" s="1"/>
      <c r="C574" s="1"/>
      <c r="D574" s="38"/>
      <c r="E574" s="38"/>
      <c r="F574" s="1"/>
      <c r="G574" s="1"/>
      <c r="H574" s="1"/>
    </row>
    <row r="575" spans="1:8" ht="13.2" x14ac:dyDescent="0.25">
      <c r="A575" s="1"/>
      <c r="B575" s="1"/>
      <c r="C575" s="1"/>
      <c r="D575" s="38"/>
      <c r="E575" s="38"/>
      <c r="F575" s="1"/>
      <c r="G575" s="1"/>
      <c r="H575" s="1"/>
    </row>
    <row r="576" spans="1:8" ht="13.2" x14ac:dyDescent="0.25">
      <c r="A576" s="1"/>
      <c r="B576" s="1"/>
      <c r="C576" s="1"/>
      <c r="D576" s="38"/>
      <c r="E576" s="38"/>
      <c r="F576" s="1"/>
      <c r="G576" s="1"/>
      <c r="H576" s="1"/>
    </row>
    <row r="577" spans="1:8" ht="13.2" x14ac:dyDescent="0.25">
      <c r="A577" s="1"/>
      <c r="B577" s="1"/>
      <c r="C577" s="1"/>
      <c r="D577" s="38"/>
      <c r="E577" s="38"/>
      <c r="F577" s="1"/>
      <c r="G577" s="1"/>
      <c r="H577" s="1"/>
    </row>
    <row r="578" spans="1:8" ht="13.2" x14ac:dyDescent="0.25">
      <c r="A578" s="1"/>
      <c r="B578" s="1"/>
      <c r="C578" s="1"/>
      <c r="D578" s="38"/>
      <c r="E578" s="38"/>
      <c r="F578" s="1"/>
      <c r="G578" s="1"/>
      <c r="H578" s="1"/>
    </row>
    <row r="579" spans="1:8" ht="13.2" x14ac:dyDescent="0.25">
      <c r="A579" s="1"/>
      <c r="B579" s="1"/>
      <c r="C579" s="1"/>
      <c r="D579" s="38"/>
      <c r="E579" s="38"/>
      <c r="F579" s="1"/>
      <c r="G579" s="1"/>
      <c r="H579" s="1"/>
    </row>
    <row r="580" spans="1:8" ht="13.2" x14ac:dyDescent="0.25">
      <c r="A580" s="1"/>
      <c r="B580" s="1"/>
      <c r="C580" s="1"/>
      <c r="D580" s="38"/>
      <c r="E580" s="38"/>
      <c r="F580" s="1"/>
      <c r="G580" s="1"/>
      <c r="H580" s="1"/>
    </row>
    <row r="581" spans="1:8" ht="13.2" x14ac:dyDescent="0.25">
      <c r="A581" s="1"/>
      <c r="B581" s="1"/>
      <c r="C581" s="1"/>
      <c r="D581" s="38"/>
      <c r="E581" s="38"/>
      <c r="F581" s="1"/>
      <c r="G581" s="1"/>
      <c r="H581" s="1"/>
    </row>
    <row r="582" spans="1:8" ht="13.2" x14ac:dyDescent="0.25">
      <c r="A582" s="1"/>
      <c r="B582" s="1"/>
      <c r="C582" s="1"/>
      <c r="D582" s="38"/>
      <c r="E582" s="38"/>
      <c r="F582" s="1"/>
      <c r="G582" s="1"/>
      <c r="H582" s="1"/>
    </row>
    <row r="583" spans="1:8" ht="13.2" x14ac:dyDescent="0.25">
      <c r="A583" s="1"/>
      <c r="B583" s="1"/>
      <c r="C583" s="1"/>
      <c r="D583" s="38"/>
      <c r="E583" s="38"/>
      <c r="F583" s="1"/>
      <c r="G583" s="1"/>
      <c r="H583" s="1"/>
    </row>
    <row r="584" spans="1:8" ht="13.2" x14ac:dyDescent="0.25">
      <c r="A584" s="1"/>
      <c r="B584" s="1"/>
      <c r="C584" s="1"/>
      <c r="D584" s="38"/>
      <c r="E584" s="38"/>
      <c r="F584" s="1"/>
      <c r="G584" s="1"/>
      <c r="H584" s="1"/>
    </row>
    <row r="585" spans="1:8" ht="13.2" x14ac:dyDescent="0.25">
      <c r="A585" s="1"/>
      <c r="B585" s="1"/>
      <c r="C585" s="1"/>
      <c r="D585" s="38"/>
      <c r="E585" s="38"/>
      <c r="F585" s="1"/>
      <c r="G585" s="1"/>
      <c r="H585" s="1"/>
    </row>
    <row r="586" spans="1:8" ht="13.2" x14ac:dyDescent="0.25">
      <c r="A586" s="1"/>
      <c r="B586" s="1"/>
      <c r="C586" s="1"/>
      <c r="D586" s="38"/>
      <c r="E586" s="38"/>
      <c r="F586" s="1"/>
      <c r="G586" s="1"/>
      <c r="H586" s="1"/>
    </row>
    <row r="587" spans="1:8" ht="13.2" x14ac:dyDescent="0.25">
      <c r="A587" s="1"/>
      <c r="B587" s="1"/>
      <c r="C587" s="1"/>
      <c r="D587" s="38"/>
      <c r="E587" s="38"/>
      <c r="F587" s="1"/>
      <c r="G587" s="1"/>
      <c r="H587" s="1"/>
    </row>
    <row r="588" spans="1:8" ht="13.2" x14ac:dyDescent="0.25">
      <c r="A588" s="1"/>
      <c r="B588" s="1"/>
      <c r="C588" s="1"/>
      <c r="D588" s="38"/>
      <c r="E588" s="38"/>
      <c r="F588" s="1"/>
      <c r="G588" s="1"/>
      <c r="H588" s="1"/>
    </row>
    <row r="589" spans="1:8" ht="13.2" x14ac:dyDescent="0.25">
      <c r="A589" s="1"/>
      <c r="B589" s="1"/>
      <c r="C589" s="1"/>
      <c r="D589" s="38"/>
      <c r="E589" s="38"/>
      <c r="F589" s="1"/>
      <c r="G589" s="1"/>
      <c r="H589" s="1"/>
    </row>
    <row r="590" spans="1:8" ht="13.2" x14ac:dyDescent="0.25">
      <c r="A590" s="1"/>
      <c r="B590" s="1"/>
      <c r="C590" s="1"/>
      <c r="D590" s="38"/>
      <c r="E590" s="38"/>
      <c r="F590" s="1"/>
      <c r="G590" s="1"/>
      <c r="H590" s="1"/>
    </row>
    <row r="591" spans="1:8" ht="13.2" x14ac:dyDescent="0.25">
      <c r="A591" s="1"/>
      <c r="B591" s="1"/>
      <c r="C591" s="1"/>
      <c r="D591" s="38"/>
      <c r="E591" s="38"/>
      <c r="F591" s="1"/>
      <c r="G591" s="1"/>
      <c r="H591" s="1"/>
    </row>
    <row r="592" spans="1:8" ht="13.2" x14ac:dyDescent="0.25">
      <c r="A592" s="1"/>
      <c r="B592" s="1"/>
      <c r="C592" s="1"/>
      <c r="D592" s="38"/>
      <c r="E592" s="38"/>
      <c r="F592" s="1"/>
      <c r="G592" s="1"/>
      <c r="H592" s="1"/>
    </row>
    <row r="593" spans="1:8" ht="13.2" x14ac:dyDescent="0.25">
      <c r="A593" s="1"/>
      <c r="B593" s="1"/>
      <c r="C593" s="1"/>
      <c r="D593" s="38"/>
      <c r="E593" s="38"/>
      <c r="F593" s="1"/>
      <c r="G593" s="1"/>
      <c r="H593" s="1"/>
    </row>
    <row r="594" spans="1:8" ht="13.2" x14ac:dyDescent="0.25">
      <c r="A594" s="1"/>
      <c r="B594" s="1"/>
      <c r="C594" s="1"/>
      <c r="D594" s="38"/>
      <c r="E594" s="38"/>
      <c r="F594" s="1"/>
      <c r="G594" s="1"/>
      <c r="H594" s="1"/>
    </row>
    <row r="595" spans="1:8" ht="13.2" x14ac:dyDescent="0.25">
      <c r="A595" s="1"/>
      <c r="B595" s="1"/>
      <c r="C595" s="1"/>
      <c r="D595" s="38"/>
      <c r="E595" s="38"/>
      <c r="F595" s="1"/>
      <c r="G595" s="1"/>
      <c r="H595" s="1"/>
    </row>
    <row r="596" spans="1:8" ht="13.2" x14ac:dyDescent="0.25">
      <c r="A596" s="1"/>
      <c r="B596" s="1"/>
      <c r="C596" s="1"/>
      <c r="D596" s="38"/>
      <c r="E596" s="38"/>
      <c r="F596" s="1"/>
      <c r="G596" s="1"/>
      <c r="H596" s="1"/>
    </row>
    <row r="597" spans="1:8" ht="13.2" x14ac:dyDescent="0.25">
      <c r="A597" s="1"/>
      <c r="B597" s="1"/>
      <c r="C597" s="1"/>
      <c r="D597" s="38"/>
      <c r="E597" s="38"/>
      <c r="F597" s="1"/>
      <c r="G597" s="1"/>
      <c r="H597" s="1"/>
    </row>
    <row r="598" spans="1:8" ht="13.2" x14ac:dyDescent="0.25">
      <c r="A598" s="1"/>
      <c r="B598" s="1"/>
      <c r="C598" s="1"/>
      <c r="D598" s="38"/>
      <c r="E598" s="38"/>
      <c r="F598" s="1"/>
      <c r="G598" s="1"/>
      <c r="H598" s="1"/>
    </row>
    <row r="599" spans="1:8" ht="13.2" x14ac:dyDescent="0.25">
      <c r="A599" s="1"/>
      <c r="B599" s="1"/>
      <c r="C599" s="1"/>
      <c r="D599" s="38"/>
      <c r="E599" s="38"/>
      <c r="F599" s="1"/>
      <c r="G599" s="1"/>
      <c r="H599" s="1"/>
    </row>
    <row r="600" spans="1:8" ht="13.2" x14ac:dyDescent="0.25">
      <c r="A600" s="1"/>
      <c r="B600" s="1"/>
      <c r="C600" s="1"/>
      <c r="D600" s="38"/>
      <c r="E600" s="38"/>
      <c r="F600" s="1"/>
      <c r="G600" s="1"/>
      <c r="H600" s="1"/>
    </row>
    <row r="601" spans="1:8" ht="13.2" x14ac:dyDescent="0.25">
      <c r="A601" s="1"/>
      <c r="B601" s="1"/>
      <c r="C601" s="1"/>
      <c r="D601" s="38"/>
      <c r="E601" s="38"/>
      <c r="F601" s="1"/>
      <c r="G601" s="1"/>
      <c r="H601" s="1"/>
    </row>
    <row r="602" spans="1:8" ht="13.2" x14ac:dyDescent="0.25">
      <c r="A602" s="1"/>
      <c r="B602" s="1"/>
      <c r="C602" s="1"/>
      <c r="D602" s="38"/>
      <c r="E602" s="38"/>
      <c r="F602" s="1"/>
      <c r="G602" s="1"/>
      <c r="H602" s="1"/>
    </row>
    <row r="603" spans="1:8" ht="13.2" x14ac:dyDescent="0.25">
      <c r="A603" s="1"/>
      <c r="B603" s="1"/>
      <c r="C603" s="1"/>
      <c r="D603" s="38"/>
      <c r="E603" s="38"/>
      <c r="F603" s="1"/>
      <c r="G603" s="1"/>
      <c r="H603" s="1"/>
    </row>
    <row r="604" spans="1:8" ht="13.2" x14ac:dyDescent="0.25">
      <c r="A604" s="1"/>
      <c r="B604" s="1"/>
      <c r="C604" s="1"/>
      <c r="D604" s="38"/>
      <c r="E604" s="38"/>
      <c r="F604" s="1"/>
      <c r="G604" s="1"/>
      <c r="H604" s="1"/>
    </row>
    <row r="605" spans="1:8" ht="13.2" x14ac:dyDescent="0.25">
      <c r="A605" s="1"/>
      <c r="B605" s="1"/>
      <c r="C605" s="1"/>
      <c r="D605" s="38"/>
      <c r="E605" s="38"/>
      <c r="F605" s="1"/>
      <c r="G605" s="1"/>
      <c r="H605" s="1"/>
    </row>
    <row r="606" spans="1:8" ht="13.2" x14ac:dyDescent="0.25">
      <c r="A606" s="1"/>
      <c r="B606" s="1"/>
      <c r="C606" s="1"/>
      <c r="D606" s="38"/>
      <c r="E606" s="38"/>
      <c r="F606" s="1"/>
      <c r="G606" s="1"/>
      <c r="H606" s="1"/>
    </row>
    <row r="607" spans="1:8" ht="13.2" x14ac:dyDescent="0.25">
      <c r="A607" s="1"/>
      <c r="B607" s="1"/>
      <c r="C607" s="1"/>
      <c r="D607" s="38"/>
      <c r="E607" s="38"/>
      <c r="F607" s="1"/>
      <c r="G607" s="1"/>
      <c r="H607" s="1"/>
    </row>
    <row r="608" spans="1:8" ht="13.2" x14ac:dyDescent="0.25">
      <c r="A608" s="1"/>
      <c r="B608" s="1"/>
      <c r="C608" s="1"/>
      <c r="D608" s="38"/>
      <c r="E608" s="38"/>
      <c r="F608" s="1"/>
      <c r="G608" s="1"/>
      <c r="H608" s="1"/>
    </row>
    <row r="609" spans="1:8" ht="13.2" x14ac:dyDescent="0.25">
      <c r="A609" s="1"/>
      <c r="B609" s="1"/>
      <c r="C609" s="1"/>
      <c r="D609" s="38"/>
      <c r="E609" s="38"/>
      <c r="F609" s="1"/>
      <c r="G609" s="1"/>
      <c r="H609" s="1"/>
    </row>
    <row r="610" spans="1:8" ht="13.2" x14ac:dyDescent="0.25">
      <c r="A610" s="1"/>
      <c r="B610" s="1"/>
      <c r="C610" s="1"/>
      <c r="D610" s="38"/>
      <c r="E610" s="38"/>
      <c r="F610" s="1"/>
      <c r="G610" s="1"/>
      <c r="H610" s="1"/>
    </row>
    <row r="611" spans="1:8" ht="13.2" x14ac:dyDescent="0.25">
      <c r="A611" s="1"/>
      <c r="B611" s="1"/>
      <c r="C611" s="1"/>
      <c r="D611" s="38"/>
      <c r="E611" s="38"/>
      <c r="F611" s="1"/>
      <c r="G611" s="1"/>
      <c r="H611" s="1"/>
    </row>
    <row r="612" spans="1:8" ht="13.2" x14ac:dyDescent="0.25">
      <c r="A612" s="1"/>
      <c r="B612" s="1"/>
      <c r="C612" s="1"/>
      <c r="D612" s="38"/>
      <c r="E612" s="38"/>
      <c r="F612" s="1"/>
      <c r="G612" s="1"/>
      <c r="H612" s="1"/>
    </row>
    <row r="613" spans="1:8" ht="13.2" x14ac:dyDescent="0.25">
      <c r="A613" s="1"/>
      <c r="B613" s="1"/>
      <c r="C613" s="1"/>
      <c r="D613" s="38"/>
      <c r="E613" s="38"/>
      <c r="F613" s="1"/>
      <c r="G613" s="1"/>
      <c r="H613" s="1"/>
    </row>
    <row r="614" spans="1:8" ht="13.2" x14ac:dyDescent="0.25">
      <c r="A614" s="1"/>
      <c r="B614" s="1"/>
      <c r="C614" s="1"/>
      <c r="D614" s="38"/>
      <c r="E614" s="38"/>
      <c r="F614" s="1"/>
      <c r="G614" s="1"/>
      <c r="H614" s="1"/>
    </row>
    <row r="615" spans="1:8" ht="13.2" x14ac:dyDescent="0.25">
      <c r="A615" s="1"/>
      <c r="B615" s="1"/>
      <c r="C615" s="1"/>
      <c r="D615" s="38"/>
      <c r="E615" s="38"/>
      <c r="F615" s="1"/>
      <c r="G615" s="1"/>
      <c r="H615" s="1"/>
    </row>
    <row r="616" spans="1:8" ht="13.2" x14ac:dyDescent="0.25">
      <c r="A616" s="1"/>
      <c r="B616" s="1"/>
      <c r="C616" s="1"/>
      <c r="D616" s="38"/>
      <c r="E616" s="38"/>
      <c r="F616" s="1"/>
      <c r="G616" s="1"/>
      <c r="H616" s="1"/>
    </row>
    <row r="617" spans="1:8" ht="13.2" x14ac:dyDescent="0.25">
      <c r="A617" s="1"/>
      <c r="B617" s="1"/>
      <c r="C617" s="1"/>
      <c r="D617" s="38"/>
      <c r="E617" s="38"/>
      <c r="F617" s="1"/>
      <c r="G617" s="1"/>
      <c r="H617" s="1"/>
    </row>
    <row r="618" spans="1:8" ht="13.2" x14ac:dyDescent="0.25">
      <c r="A618" s="1"/>
      <c r="B618" s="1"/>
      <c r="C618" s="1"/>
      <c r="D618" s="38"/>
      <c r="E618" s="38"/>
      <c r="F618" s="1"/>
      <c r="G618" s="1"/>
      <c r="H618" s="1"/>
    </row>
    <row r="619" spans="1:8" ht="13.2" x14ac:dyDescent="0.25">
      <c r="A619" s="1"/>
      <c r="B619" s="1"/>
      <c r="C619" s="1"/>
      <c r="D619" s="38"/>
      <c r="E619" s="38"/>
      <c r="F619" s="1"/>
      <c r="G619" s="1"/>
      <c r="H619" s="1"/>
    </row>
    <row r="620" spans="1:8" ht="13.2" x14ac:dyDescent="0.25">
      <c r="A620" s="1"/>
      <c r="B620" s="1"/>
      <c r="C620" s="1"/>
      <c r="D620" s="38"/>
      <c r="E620" s="38"/>
      <c r="F620" s="1"/>
      <c r="G620" s="1"/>
      <c r="H620" s="1"/>
    </row>
    <row r="621" spans="1:8" ht="13.2" x14ac:dyDescent="0.25">
      <c r="A621" s="1"/>
      <c r="B621" s="1"/>
      <c r="C621" s="1"/>
      <c r="D621" s="38"/>
      <c r="E621" s="38"/>
      <c r="F621" s="1"/>
      <c r="G621" s="1"/>
      <c r="H621" s="1"/>
    </row>
    <row r="622" spans="1:8" ht="13.2" x14ac:dyDescent="0.25">
      <c r="A622" s="1"/>
      <c r="B622" s="1"/>
      <c r="C622" s="1"/>
      <c r="D622" s="38"/>
      <c r="E622" s="38"/>
      <c r="F622" s="1"/>
      <c r="G622" s="1"/>
      <c r="H622" s="1"/>
    </row>
    <row r="623" spans="1:8" ht="13.2" x14ac:dyDescent="0.25">
      <c r="A623" s="1"/>
      <c r="B623" s="1"/>
      <c r="C623" s="1"/>
      <c r="D623" s="38"/>
      <c r="E623" s="38"/>
      <c r="F623" s="1"/>
      <c r="G623" s="1"/>
      <c r="H623" s="1"/>
    </row>
    <row r="624" spans="1:8" ht="13.2" x14ac:dyDescent="0.25">
      <c r="A624" s="1"/>
      <c r="B624" s="1"/>
      <c r="C624" s="1"/>
      <c r="D624" s="38"/>
      <c r="E624" s="38"/>
      <c r="F624" s="1"/>
      <c r="G624" s="1"/>
      <c r="H624" s="1"/>
    </row>
    <row r="625" spans="1:8" ht="13.2" x14ac:dyDescent="0.25">
      <c r="A625" s="1"/>
      <c r="B625" s="1"/>
      <c r="C625" s="1"/>
      <c r="D625" s="38"/>
      <c r="E625" s="38"/>
      <c r="F625" s="1"/>
      <c r="G625" s="1"/>
      <c r="H625" s="1"/>
    </row>
    <row r="626" spans="1:8" ht="13.2" x14ac:dyDescent="0.25">
      <c r="A626" s="1"/>
      <c r="B626" s="1"/>
      <c r="C626" s="1"/>
      <c r="D626" s="38"/>
      <c r="E626" s="38"/>
      <c r="F626" s="1"/>
      <c r="G626" s="1"/>
      <c r="H626" s="1"/>
    </row>
    <row r="627" spans="1:8" ht="13.2" x14ac:dyDescent="0.25">
      <c r="A627" s="1"/>
      <c r="B627" s="1"/>
      <c r="C627" s="1"/>
      <c r="D627" s="38"/>
      <c r="E627" s="38"/>
      <c r="F627" s="1"/>
      <c r="G627" s="1"/>
      <c r="H627" s="1"/>
    </row>
    <row r="628" spans="1:8" ht="13.2" x14ac:dyDescent="0.25">
      <c r="A628" s="1"/>
      <c r="B628" s="1"/>
      <c r="C628" s="1"/>
      <c r="D628" s="38"/>
      <c r="E628" s="38"/>
      <c r="F628" s="1"/>
      <c r="G628" s="1"/>
      <c r="H628" s="1"/>
    </row>
    <row r="629" spans="1:8" ht="13.2" x14ac:dyDescent="0.25">
      <c r="A629" s="1"/>
      <c r="B629" s="1"/>
      <c r="C629" s="1"/>
      <c r="D629" s="38"/>
      <c r="E629" s="38"/>
      <c r="F629" s="1"/>
      <c r="G629" s="1"/>
      <c r="H629" s="1"/>
    </row>
    <row r="630" spans="1:8" ht="13.2" x14ac:dyDescent="0.25">
      <c r="A630" s="1"/>
      <c r="B630" s="1"/>
      <c r="C630" s="1"/>
      <c r="D630" s="38"/>
      <c r="E630" s="38"/>
      <c r="F630" s="1"/>
      <c r="G630" s="1"/>
      <c r="H630" s="1"/>
    </row>
    <row r="631" spans="1:8" ht="13.2" x14ac:dyDescent="0.25">
      <c r="A631" s="1"/>
      <c r="B631" s="1"/>
      <c r="C631" s="1"/>
      <c r="D631" s="38"/>
      <c r="E631" s="38"/>
      <c r="F631" s="1"/>
      <c r="G631" s="1"/>
      <c r="H631" s="1"/>
    </row>
    <row r="632" spans="1:8" ht="13.2" x14ac:dyDescent="0.25">
      <c r="A632" s="1"/>
      <c r="B632" s="1"/>
      <c r="C632" s="1"/>
      <c r="D632" s="38"/>
      <c r="E632" s="38"/>
      <c r="F632" s="1"/>
      <c r="G632" s="1"/>
      <c r="H632" s="1"/>
    </row>
    <row r="633" spans="1:8" ht="13.2" x14ac:dyDescent="0.25">
      <c r="A633" s="1"/>
      <c r="B633" s="1"/>
      <c r="C633" s="1"/>
      <c r="D633" s="38"/>
      <c r="E633" s="38"/>
      <c r="F633" s="1"/>
      <c r="G633" s="1"/>
      <c r="H633" s="1"/>
    </row>
    <row r="634" spans="1:8" ht="13.2" x14ac:dyDescent="0.25">
      <c r="A634" s="1"/>
      <c r="B634" s="1"/>
      <c r="C634" s="1"/>
      <c r="D634" s="38"/>
      <c r="E634" s="38"/>
      <c r="F634" s="1"/>
      <c r="G634" s="1"/>
      <c r="H634" s="1"/>
    </row>
    <row r="635" spans="1:8" ht="13.2" x14ac:dyDescent="0.25">
      <c r="A635" s="1"/>
      <c r="B635" s="1"/>
      <c r="C635" s="1"/>
      <c r="D635" s="38"/>
      <c r="E635" s="38"/>
      <c r="F635" s="1"/>
      <c r="G635" s="1"/>
      <c r="H635" s="1"/>
    </row>
    <row r="636" spans="1:8" ht="13.2" x14ac:dyDescent="0.25">
      <c r="A636" s="1"/>
      <c r="B636" s="1"/>
      <c r="C636" s="1"/>
      <c r="D636" s="38"/>
      <c r="E636" s="38"/>
      <c r="F636" s="1"/>
      <c r="G636" s="1"/>
      <c r="H636" s="1"/>
    </row>
    <row r="637" spans="1:8" ht="13.2" x14ac:dyDescent="0.25">
      <c r="A637" s="1"/>
      <c r="B637" s="1"/>
      <c r="C637" s="1"/>
      <c r="D637" s="38"/>
      <c r="E637" s="38"/>
      <c r="F637" s="1"/>
      <c r="G637" s="1"/>
      <c r="H637" s="1"/>
    </row>
    <row r="638" spans="1:8" ht="13.2" x14ac:dyDescent="0.25">
      <c r="A638" s="1"/>
      <c r="B638" s="1"/>
      <c r="C638" s="1"/>
      <c r="D638" s="38"/>
      <c r="E638" s="38"/>
      <c r="F638" s="1"/>
      <c r="G638" s="1"/>
      <c r="H638" s="1"/>
    </row>
    <row r="639" spans="1:8" ht="13.2" x14ac:dyDescent="0.25">
      <c r="A639" s="1"/>
      <c r="B639" s="1"/>
      <c r="C639" s="1"/>
      <c r="D639" s="38"/>
      <c r="E639" s="38"/>
      <c r="F639" s="1"/>
      <c r="G639" s="1"/>
      <c r="H639" s="1"/>
    </row>
    <row r="640" spans="1:8" ht="13.2" x14ac:dyDescent="0.25">
      <c r="A640" s="1"/>
      <c r="B640" s="1"/>
      <c r="C640" s="1"/>
      <c r="D640" s="38"/>
      <c r="E640" s="38"/>
      <c r="F640" s="1"/>
      <c r="G640" s="1"/>
      <c r="H640" s="1"/>
    </row>
    <row r="641" spans="1:8" ht="13.2" x14ac:dyDescent="0.25">
      <c r="A641" s="1"/>
      <c r="B641" s="1"/>
      <c r="C641" s="1"/>
      <c r="D641" s="38"/>
      <c r="E641" s="38"/>
      <c r="F641" s="1"/>
      <c r="G641" s="1"/>
      <c r="H641" s="1"/>
    </row>
    <row r="642" spans="1:8" ht="13.2" x14ac:dyDescent="0.25">
      <c r="A642" s="1"/>
      <c r="B642" s="1"/>
      <c r="C642" s="1"/>
      <c r="D642" s="38"/>
      <c r="E642" s="38"/>
      <c r="F642" s="1"/>
      <c r="G642" s="1"/>
      <c r="H642" s="1"/>
    </row>
    <row r="643" spans="1:8" ht="13.2" x14ac:dyDescent="0.25">
      <c r="A643" s="1"/>
      <c r="B643" s="1"/>
      <c r="C643" s="1"/>
      <c r="D643" s="38"/>
      <c r="E643" s="38"/>
      <c r="F643" s="1"/>
      <c r="G643" s="1"/>
      <c r="H643" s="1"/>
    </row>
    <row r="644" spans="1:8" ht="13.2" x14ac:dyDescent="0.25">
      <c r="A644" s="1"/>
      <c r="B644" s="1"/>
      <c r="C644" s="1"/>
      <c r="D644" s="38"/>
      <c r="E644" s="38"/>
      <c r="F644" s="1"/>
      <c r="G644" s="1"/>
      <c r="H644" s="1"/>
    </row>
    <row r="645" spans="1:8" ht="13.2" x14ac:dyDescent="0.25">
      <c r="A645" s="1"/>
      <c r="B645" s="1"/>
      <c r="C645" s="1"/>
      <c r="D645" s="38"/>
      <c r="E645" s="38"/>
      <c r="F645" s="1"/>
      <c r="G645" s="1"/>
      <c r="H645" s="1"/>
    </row>
    <row r="646" spans="1:8" ht="13.2" x14ac:dyDescent="0.25">
      <c r="A646" s="1"/>
      <c r="B646" s="1"/>
      <c r="C646" s="1"/>
      <c r="D646" s="38"/>
      <c r="E646" s="38"/>
      <c r="F646" s="1"/>
      <c r="G646" s="1"/>
      <c r="H646" s="1"/>
    </row>
    <row r="647" spans="1:8" ht="13.2" x14ac:dyDescent="0.25">
      <c r="A647" s="1"/>
      <c r="B647" s="1"/>
      <c r="C647" s="1"/>
      <c r="D647" s="38"/>
      <c r="E647" s="38"/>
      <c r="F647" s="1"/>
      <c r="G647" s="1"/>
      <c r="H647" s="1"/>
    </row>
    <row r="648" spans="1:8" ht="13.2" x14ac:dyDescent="0.25">
      <c r="A648" s="1"/>
      <c r="B648" s="1"/>
      <c r="C648" s="1"/>
      <c r="D648" s="38"/>
      <c r="E648" s="38"/>
      <c r="F648" s="1"/>
      <c r="G648" s="1"/>
      <c r="H648" s="1"/>
    </row>
    <row r="649" spans="1:8" ht="13.2" x14ac:dyDescent="0.25">
      <c r="A649" s="1"/>
      <c r="B649" s="1"/>
      <c r="C649" s="1"/>
      <c r="D649" s="38"/>
      <c r="E649" s="38"/>
      <c r="F649" s="1"/>
      <c r="G649" s="1"/>
      <c r="H649" s="1"/>
    </row>
    <row r="650" spans="1:8" ht="13.2" x14ac:dyDescent="0.25">
      <c r="A650" s="1"/>
      <c r="B650" s="1"/>
      <c r="C650" s="1"/>
      <c r="D650" s="38"/>
      <c r="E650" s="38"/>
      <c r="F650" s="1"/>
      <c r="G650" s="1"/>
      <c r="H650" s="1"/>
    </row>
    <row r="651" spans="1:8" ht="13.2" x14ac:dyDescent="0.25">
      <c r="A651" s="1"/>
      <c r="B651" s="1"/>
      <c r="C651" s="1"/>
      <c r="D651" s="38"/>
      <c r="E651" s="38"/>
      <c r="F651" s="1"/>
      <c r="G651" s="1"/>
      <c r="H651" s="1"/>
    </row>
    <row r="652" spans="1:8" ht="13.2" x14ac:dyDescent="0.25">
      <c r="A652" s="1"/>
      <c r="B652" s="1"/>
      <c r="C652" s="1"/>
      <c r="D652" s="38"/>
      <c r="E652" s="38"/>
      <c r="F652" s="1"/>
      <c r="G652" s="1"/>
      <c r="H652" s="1"/>
    </row>
    <row r="653" spans="1:8" ht="13.2" x14ac:dyDescent="0.25">
      <c r="A653" s="1"/>
      <c r="B653" s="1"/>
      <c r="C653" s="1"/>
      <c r="D653" s="38"/>
      <c r="E653" s="38"/>
      <c r="F653" s="1"/>
      <c r="G653" s="1"/>
      <c r="H653" s="1"/>
    </row>
    <row r="654" spans="1:8" ht="13.2" x14ac:dyDescent="0.25">
      <c r="A654" s="1"/>
      <c r="B654" s="1"/>
      <c r="C654" s="1"/>
      <c r="D654" s="38"/>
      <c r="E654" s="38"/>
      <c r="F654" s="1"/>
      <c r="G654" s="1"/>
      <c r="H654" s="1"/>
    </row>
    <row r="655" spans="1:8" ht="13.2" x14ac:dyDescent="0.25">
      <c r="A655" s="1"/>
      <c r="B655" s="1"/>
      <c r="C655" s="1"/>
      <c r="D655" s="38"/>
      <c r="E655" s="38"/>
      <c r="F655" s="1"/>
      <c r="G655" s="1"/>
      <c r="H655" s="1"/>
    </row>
    <row r="656" spans="1:8" ht="13.2" x14ac:dyDescent="0.25">
      <c r="A656" s="1"/>
      <c r="B656" s="1"/>
      <c r="C656" s="1"/>
      <c r="D656" s="38"/>
      <c r="E656" s="38"/>
      <c r="F656" s="1"/>
      <c r="G656" s="1"/>
      <c r="H656" s="1"/>
    </row>
    <row r="657" spans="1:8" ht="13.2" x14ac:dyDescent="0.25">
      <c r="A657" s="1"/>
      <c r="B657" s="1"/>
      <c r="C657" s="1"/>
      <c r="D657" s="38"/>
      <c r="E657" s="38"/>
      <c r="F657" s="1"/>
      <c r="G657" s="1"/>
      <c r="H657" s="1"/>
    </row>
    <row r="658" spans="1:8" ht="13.2" x14ac:dyDescent="0.25">
      <c r="A658" s="1"/>
      <c r="B658" s="1"/>
      <c r="C658" s="1"/>
      <c r="D658" s="38"/>
      <c r="E658" s="38"/>
      <c r="F658" s="1"/>
      <c r="G658" s="1"/>
      <c r="H658" s="1"/>
    </row>
    <row r="659" spans="1:8" ht="13.2" x14ac:dyDescent="0.25">
      <c r="A659" s="1"/>
      <c r="B659" s="1"/>
      <c r="C659" s="1"/>
      <c r="D659" s="38"/>
      <c r="E659" s="38"/>
      <c r="F659" s="1"/>
      <c r="G659" s="1"/>
      <c r="H659" s="1"/>
    </row>
    <row r="660" spans="1:8" ht="13.2" x14ac:dyDescent="0.25">
      <c r="A660" s="1"/>
      <c r="B660" s="1"/>
      <c r="C660" s="1"/>
      <c r="D660" s="38"/>
      <c r="E660" s="38"/>
      <c r="F660" s="1"/>
      <c r="G660" s="1"/>
      <c r="H660" s="1"/>
    </row>
    <row r="661" spans="1:8" ht="13.2" x14ac:dyDescent="0.25">
      <c r="A661" s="1"/>
      <c r="B661" s="1"/>
      <c r="C661" s="1"/>
      <c r="D661" s="38"/>
      <c r="E661" s="38"/>
      <c r="F661" s="1"/>
      <c r="G661" s="1"/>
      <c r="H661" s="1"/>
    </row>
    <row r="662" spans="1:8" ht="13.2" x14ac:dyDescent="0.25">
      <c r="A662" s="1"/>
      <c r="B662" s="1"/>
      <c r="C662" s="1"/>
      <c r="D662" s="38"/>
      <c r="E662" s="38"/>
      <c r="F662" s="1"/>
      <c r="G662" s="1"/>
      <c r="H662" s="1"/>
    </row>
    <row r="663" spans="1:8" ht="13.2" x14ac:dyDescent="0.25">
      <c r="A663" s="1"/>
      <c r="B663" s="1"/>
      <c r="C663" s="1"/>
      <c r="D663" s="38"/>
      <c r="E663" s="38"/>
      <c r="F663" s="1"/>
      <c r="G663" s="1"/>
      <c r="H663" s="1"/>
    </row>
    <row r="664" spans="1:8" ht="13.2" x14ac:dyDescent="0.25">
      <c r="A664" s="1"/>
      <c r="B664" s="1"/>
      <c r="C664" s="1"/>
      <c r="D664" s="38"/>
      <c r="E664" s="38"/>
      <c r="F664" s="1"/>
      <c r="G664" s="1"/>
      <c r="H664" s="1"/>
    </row>
    <row r="665" spans="1:8" ht="13.2" x14ac:dyDescent="0.25">
      <c r="A665" s="1"/>
      <c r="B665" s="1"/>
      <c r="C665" s="1"/>
      <c r="D665" s="38"/>
      <c r="E665" s="38"/>
      <c r="F665" s="1"/>
      <c r="G665" s="1"/>
      <c r="H665" s="1"/>
    </row>
    <row r="666" spans="1:8" ht="13.2" x14ac:dyDescent="0.25">
      <c r="A666" s="1"/>
      <c r="B666" s="1"/>
      <c r="C666" s="1"/>
      <c r="D666" s="38"/>
      <c r="E666" s="38"/>
      <c r="F666" s="1"/>
      <c r="G666" s="1"/>
      <c r="H666" s="1"/>
    </row>
    <row r="667" spans="1:8" ht="13.2" x14ac:dyDescent="0.25">
      <c r="A667" s="1"/>
      <c r="B667" s="1"/>
      <c r="C667" s="1"/>
      <c r="D667" s="38"/>
      <c r="E667" s="38"/>
      <c r="F667" s="1"/>
      <c r="G667" s="1"/>
      <c r="H667" s="1"/>
    </row>
    <row r="668" spans="1:8" ht="13.2" x14ac:dyDescent="0.25">
      <c r="A668" s="1"/>
      <c r="B668" s="1"/>
      <c r="C668" s="1"/>
      <c r="D668" s="38"/>
      <c r="E668" s="38"/>
      <c r="F668" s="1"/>
      <c r="G668" s="1"/>
      <c r="H668" s="1"/>
    </row>
    <row r="669" spans="1:8" ht="13.2" x14ac:dyDescent="0.25">
      <c r="A669" s="1"/>
      <c r="B669" s="1"/>
      <c r="C669" s="1"/>
      <c r="D669" s="38"/>
      <c r="E669" s="38"/>
      <c r="F669" s="1"/>
      <c r="G669" s="1"/>
      <c r="H669" s="1"/>
    </row>
    <row r="670" spans="1:8" ht="13.2" x14ac:dyDescent="0.25">
      <c r="A670" s="1"/>
      <c r="B670" s="1"/>
      <c r="C670" s="1"/>
      <c r="D670" s="38"/>
      <c r="E670" s="38"/>
      <c r="F670" s="1"/>
      <c r="G670" s="1"/>
      <c r="H670" s="1"/>
    </row>
    <row r="671" spans="1:8" ht="13.2" x14ac:dyDescent="0.25">
      <c r="A671" s="1"/>
      <c r="B671" s="1"/>
      <c r="C671" s="1"/>
      <c r="D671" s="38"/>
      <c r="E671" s="38"/>
      <c r="F671" s="1"/>
      <c r="G671" s="1"/>
      <c r="H671" s="1"/>
    </row>
    <row r="672" spans="1:8" ht="13.2" x14ac:dyDescent="0.25">
      <c r="A672" s="1"/>
      <c r="B672" s="1"/>
      <c r="C672" s="1"/>
      <c r="D672" s="38"/>
      <c r="E672" s="38"/>
      <c r="F672" s="1"/>
      <c r="G672" s="1"/>
      <c r="H672" s="1"/>
    </row>
    <row r="673" spans="1:8" ht="13.2" x14ac:dyDescent="0.25">
      <c r="A673" s="1"/>
      <c r="B673" s="1"/>
      <c r="C673" s="1"/>
      <c r="D673" s="38"/>
      <c r="E673" s="38"/>
      <c r="F673" s="1"/>
      <c r="G673" s="1"/>
      <c r="H673" s="1"/>
    </row>
    <row r="674" spans="1:8" ht="13.2" x14ac:dyDescent="0.25">
      <c r="A674" s="1"/>
      <c r="B674" s="1"/>
      <c r="C674" s="1"/>
      <c r="D674" s="38"/>
      <c r="E674" s="38"/>
      <c r="F674" s="1"/>
      <c r="G674" s="1"/>
      <c r="H674" s="1"/>
    </row>
    <row r="675" spans="1:8" ht="13.2" x14ac:dyDescent="0.25">
      <c r="A675" s="1"/>
      <c r="B675" s="1"/>
      <c r="C675" s="1"/>
      <c r="D675" s="38"/>
      <c r="E675" s="38"/>
      <c r="F675" s="1"/>
      <c r="G675" s="1"/>
      <c r="H675" s="1"/>
    </row>
    <row r="676" spans="1:8" ht="13.2" x14ac:dyDescent="0.25">
      <c r="A676" s="1"/>
      <c r="B676" s="1"/>
      <c r="C676" s="1"/>
      <c r="D676" s="38"/>
      <c r="E676" s="38"/>
      <c r="F676" s="1"/>
      <c r="G676" s="1"/>
      <c r="H676" s="1"/>
    </row>
    <row r="677" spans="1:8" ht="13.2" x14ac:dyDescent="0.25">
      <c r="A677" s="1"/>
      <c r="B677" s="1"/>
      <c r="C677" s="1"/>
      <c r="D677" s="38"/>
      <c r="E677" s="38"/>
      <c r="F677" s="1"/>
      <c r="G677" s="1"/>
      <c r="H677" s="1"/>
    </row>
    <row r="678" spans="1:8" ht="13.2" x14ac:dyDescent="0.25">
      <c r="A678" s="1"/>
      <c r="B678" s="1"/>
      <c r="C678" s="1"/>
      <c r="D678" s="38"/>
      <c r="E678" s="38"/>
      <c r="F678" s="1"/>
      <c r="G678" s="1"/>
      <c r="H678" s="1"/>
    </row>
    <row r="679" spans="1:8" ht="13.2" x14ac:dyDescent="0.25">
      <c r="A679" s="1"/>
      <c r="B679" s="1"/>
      <c r="C679" s="1"/>
      <c r="D679" s="38"/>
      <c r="E679" s="38"/>
      <c r="F679" s="1"/>
      <c r="G679" s="1"/>
      <c r="H679" s="1"/>
    </row>
    <row r="680" spans="1:8" ht="13.2" x14ac:dyDescent="0.25">
      <c r="A680" s="1"/>
      <c r="B680" s="1"/>
      <c r="C680" s="1"/>
      <c r="D680" s="38"/>
      <c r="E680" s="38"/>
      <c r="F680" s="1"/>
      <c r="G680" s="1"/>
      <c r="H680" s="1"/>
    </row>
    <row r="681" spans="1:8" ht="13.2" x14ac:dyDescent="0.25">
      <c r="A681" s="1"/>
      <c r="B681" s="1"/>
      <c r="C681" s="1"/>
      <c r="D681" s="38"/>
      <c r="E681" s="38"/>
      <c r="F681" s="1"/>
      <c r="G681" s="1"/>
      <c r="H681" s="1"/>
    </row>
    <row r="682" spans="1:8" ht="13.2" x14ac:dyDescent="0.25">
      <c r="A682" s="1"/>
      <c r="B682" s="1"/>
      <c r="C682" s="1"/>
      <c r="D682" s="38"/>
      <c r="E682" s="38"/>
      <c r="F682" s="1"/>
      <c r="G682" s="1"/>
      <c r="H682" s="1"/>
    </row>
    <row r="683" spans="1:8" ht="13.2" x14ac:dyDescent="0.25">
      <c r="A683" s="1"/>
      <c r="B683" s="1"/>
      <c r="C683" s="1"/>
      <c r="D683" s="38"/>
      <c r="E683" s="38"/>
      <c r="F683" s="1"/>
      <c r="G683" s="1"/>
      <c r="H683" s="1"/>
    </row>
    <row r="684" spans="1:8" ht="13.2" x14ac:dyDescent="0.25">
      <c r="A684" s="1"/>
      <c r="B684" s="1"/>
      <c r="C684" s="1"/>
      <c r="D684" s="38"/>
      <c r="E684" s="38"/>
      <c r="F684" s="1"/>
      <c r="G684" s="1"/>
      <c r="H684" s="1"/>
    </row>
    <row r="685" spans="1:8" ht="13.2" x14ac:dyDescent="0.25">
      <c r="A685" s="1"/>
      <c r="B685" s="1"/>
      <c r="C685" s="1"/>
      <c r="D685" s="38"/>
      <c r="E685" s="38"/>
      <c r="F685" s="1"/>
      <c r="G685" s="1"/>
      <c r="H685" s="1"/>
    </row>
    <row r="686" spans="1:8" ht="13.2" x14ac:dyDescent="0.25">
      <c r="A686" s="1"/>
      <c r="B686" s="1"/>
      <c r="C686" s="1"/>
      <c r="D686" s="38"/>
      <c r="E686" s="38"/>
      <c r="F686" s="1"/>
      <c r="G686" s="1"/>
      <c r="H686" s="1"/>
    </row>
    <row r="687" spans="1:8" ht="13.2" x14ac:dyDescent="0.25">
      <c r="A687" s="1"/>
      <c r="B687" s="1"/>
      <c r="C687" s="1"/>
      <c r="D687" s="38"/>
      <c r="E687" s="38"/>
      <c r="F687" s="1"/>
      <c r="G687" s="1"/>
      <c r="H687" s="1"/>
    </row>
    <row r="688" spans="1:8" ht="13.2" x14ac:dyDescent="0.25">
      <c r="A688" s="1"/>
      <c r="B688" s="1"/>
      <c r="C688" s="1"/>
      <c r="D688" s="38"/>
      <c r="E688" s="38"/>
      <c r="F688" s="1"/>
      <c r="G688" s="1"/>
      <c r="H688" s="1"/>
    </row>
    <row r="689" spans="1:8" ht="13.2" x14ac:dyDescent="0.25">
      <c r="A689" s="1"/>
      <c r="B689" s="1"/>
      <c r="C689" s="1"/>
      <c r="D689" s="38"/>
      <c r="E689" s="38"/>
      <c r="F689" s="1"/>
      <c r="G689" s="1"/>
      <c r="H689" s="1"/>
    </row>
    <row r="690" spans="1:8" ht="13.2" x14ac:dyDescent="0.25">
      <c r="A690" s="1"/>
      <c r="B690" s="1"/>
      <c r="C690" s="1"/>
      <c r="D690" s="38"/>
      <c r="E690" s="38"/>
      <c r="F690" s="1"/>
      <c r="G690" s="1"/>
      <c r="H690" s="1"/>
    </row>
    <row r="691" spans="1:8" ht="13.2" x14ac:dyDescent="0.25">
      <c r="A691" s="1"/>
      <c r="B691" s="1"/>
      <c r="C691" s="1"/>
      <c r="D691" s="38"/>
      <c r="E691" s="38"/>
      <c r="F691" s="1"/>
      <c r="G691" s="1"/>
      <c r="H691" s="1"/>
    </row>
    <row r="692" spans="1:8" ht="13.2" x14ac:dyDescent="0.25">
      <c r="A692" s="1"/>
      <c r="B692" s="1"/>
      <c r="C692" s="1"/>
      <c r="D692" s="38"/>
      <c r="E692" s="38"/>
      <c r="F692" s="1"/>
      <c r="G692" s="1"/>
      <c r="H692" s="1"/>
    </row>
    <row r="693" spans="1:8" ht="13.2" x14ac:dyDescent="0.25">
      <c r="A693" s="1"/>
      <c r="B693" s="1"/>
      <c r="C693" s="1"/>
      <c r="D693" s="38"/>
      <c r="E693" s="38"/>
      <c r="F693" s="1"/>
      <c r="G693" s="1"/>
      <c r="H693" s="1"/>
    </row>
    <row r="694" spans="1:8" ht="13.2" x14ac:dyDescent="0.25">
      <c r="A694" s="1"/>
      <c r="B694" s="1"/>
      <c r="C694" s="1"/>
      <c r="D694" s="38"/>
      <c r="E694" s="38"/>
      <c r="F694" s="1"/>
      <c r="G694" s="1"/>
      <c r="H694" s="1"/>
    </row>
    <row r="695" spans="1:8" ht="13.2" x14ac:dyDescent="0.25">
      <c r="A695" s="1"/>
      <c r="B695" s="1"/>
      <c r="C695" s="1"/>
      <c r="D695" s="38"/>
      <c r="E695" s="38"/>
      <c r="F695" s="1"/>
      <c r="G695" s="1"/>
      <c r="H695" s="1"/>
    </row>
    <row r="696" spans="1:8" ht="13.2" x14ac:dyDescent="0.25">
      <c r="A696" s="1"/>
      <c r="B696" s="1"/>
      <c r="C696" s="1"/>
      <c r="D696" s="38"/>
      <c r="E696" s="38"/>
      <c r="F696" s="1"/>
      <c r="G696" s="1"/>
      <c r="H696" s="1"/>
    </row>
    <row r="697" spans="1:8" ht="13.2" x14ac:dyDescent="0.25">
      <c r="A697" s="1"/>
      <c r="B697" s="1"/>
      <c r="C697" s="1"/>
      <c r="D697" s="38"/>
      <c r="E697" s="38"/>
      <c r="F697" s="1"/>
      <c r="G697" s="1"/>
      <c r="H697" s="1"/>
    </row>
    <row r="698" spans="1:8" ht="13.2" x14ac:dyDescent="0.25">
      <c r="A698" s="1"/>
      <c r="B698" s="1"/>
      <c r="C698" s="1"/>
      <c r="D698" s="38"/>
      <c r="E698" s="38"/>
      <c r="F698" s="1"/>
      <c r="G698" s="1"/>
      <c r="H698" s="1"/>
    </row>
    <row r="699" spans="1:8" ht="13.2" x14ac:dyDescent="0.25">
      <c r="A699" s="1"/>
      <c r="B699" s="1"/>
      <c r="C699" s="1"/>
      <c r="D699" s="38"/>
      <c r="E699" s="38"/>
      <c r="F699" s="1"/>
      <c r="G699" s="1"/>
      <c r="H699" s="1"/>
    </row>
    <row r="700" spans="1:8" ht="13.2" x14ac:dyDescent="0.25">
      <c r="A700" s="1"/>
      <c r="B700" s="1"/>
      <c r="C700" s="1"/>
      <c r="D700" s="38"/>
      <c r="E700" s="38"/>
      <c r="F700" s="1"/>
      <c r="G700" s="1"/>
      <c r="H700" s="1"/>
    </row>
    <row r="701" spans="1:8" ht="13.2" x14ac:dyDescent="0.25">
      <c r="A701" s="1"/>
      <c r="B701" s="1"/>
      <c r="C701" s="1"/>
      <c r="D701" s="38"/>
      <c r="E701" s="38"/>
      <c r="F701" s="1"/>
      <c r="G701" s="1"/>
      <c r="H701" s="1"/>
    </row>
    <row r="702" spans="1:8" ht="13.2" x14ac:dyDescent="0.25">
      <c r="A702" s="1"/>
      <c r="B702" s="1"/>
      <c r="C702" s="1"/>
      <c r="D702" s="38"/>
      <c r="E702" s="38"/>
      <c r="F702" s="1"/>
      <c r="G702" s="1"/>
      <c r="H702" s="1"/>
    </row>
    <row r="703" spans="1:8" ht="13.2" x14ac:dyDescent="0.25">
      <c r="A703" s="1"/>
      <c r="B703" s="1"/>
      <c r="C703" s="1"/>
      <c r="D703" s="38"/>
      <c r="E703" s="38"/>
      <c r="F703" s="1"/>
      <c r="G703" s="1"/>
      <c r="H703" s="1"/>
    </row>
    <row r="704" spans="1:8" ht="13.2" x14ac:dyDescent="0.25">
      <c r="A704" s="1"/>
      <c r="B704" s="1"/>
      <c r="C704" s="1"/>
      <c r="D704" s="38"/>
      <c r="E704" s="38"/>
      <c r="F704" s="1"/>
      <c r="G704" s="1"/>
      <c r="H704" s="1"/>
    </row>
    <row r="705" spans="1:8" ht="13.2" x14ac:dyDescent="0.25">
      <c r="A705" s="1"/>
      <c r="B705" s="1"/>
      <c r="C705" s="1"/>
      <c r="D705" s="38"/>
      <c r="E705" s="38"/>
      <c r="F705" s="1"/>
      <c r="G705" s="1"/>
      <c r="H705" s="1"/>
    </row>
    <row r="706" spans="1:8" ht="13.2" x14ac:dyDescent="0.25">
      <c r="A706" s="1"/>
      <c r="B706" s="1"/>
      <c r="C706" s="1"/>
      <c r="D706" s="38"/>
      <c r="E706" s="38"/>
      <c r="F706" s="1"/>
      <c r="G706" s="1"/>
      <c r="H706" s="1"/>
    </row>
    <row r="707" spans="1:8" ht="13.2" x14ac:dyDescent="0.25">
      <c r="A707" s="1"/>
      <c r="B707" s="1"/>
      <c r="C707" s="1"/>
      <c r="D707" s="38"/>
      <c r="E707" s="38"/>
      <c r="F707" s="1"/>
      <c r="G707" s="1"/>
      <c r="H707" s="1"/>
    </row>
    <row r="708" spans="1:8" ht="13.2" x14ac:dyDescent="0.25">
      <c r="A708" s="1"/>
      <c r="B708" s="1"/>
      <c r="C708" s="1"/>
      <c r="D708" s="38"/>
      <c r="E708" s="38"/>
      <c r="F708" s="1"/>
      <c r="G708" s="1"/>
      <c r="H708" s="1"/>
    </row>
    <row r="709" spans="1:8" ht="13.2" x14ac:dyDescent="0.25">
      <c r="A709" s="1"/>
      <c r="B709" s="1"/>
      <c r="C709" s="1"/>
      <c r="D709" s="38"/>
      <c r="E709" s="38"/>
      <c r="F709" s="1"/>
      <c r="G709" s="1"/>
      <c r="H709" s="1"/>
    </row>
    <row r="710" spans="1:8" ht="13.2" x14ac:dyDescent="0.25">
      <c r="A710" s="1"/>
      <c r="B710" s="1"/>
      <c r="C710" s="1"/>
      <c r="D710" s="38"/>
      <c r="E710" s="38"/>
      <c r="F710" s="1"/>
      <c r="G710" s="1"/>
      <c r="H710" s="1"/>
    </row>
    <row r="711" spans="1:8" ht="13.2" x14ac:dyDescent="0.25">
      <c r="A711" s="1"/>
      <c r="B711" s="1"/>
      <c r="C711" s="1"/>
      <c r="D711" s="38"/>
      <c r="E711" s="38"/>
      <c r="F711" s="1"/>
      <c r="G711" s="1"/>
      <c r="H711" s="1"/>
    </row>
    <row r="712" spans="1:8" ht="13.2" x14ac:dyDescent="0.25">
      <c r="A712" s="1"/>
      <c r="B712" s="1"/>
      <c r="C712" s="1"/>
      <c r="D712" s="38"/>
      <c r="E712" s="38"/>
      <c r="F712" s="1"/>
      <c r="G712" s="1"/>
      <c r="H712" s="1"/>
    </row>
    <row r="713" spans="1:8" ht="13.2" x14ac:dyDescent="0.25">
      <c r="A713" s="1"/>
      <c r="B713" s="1"/>
      <c r="C713" s="1"/>
      <c r="D713" s="38"/>
      <c r="E713" s="38"/>
      <c r="F713" s="1"/>
      <c r="G713" s="1"/>
      <c r="H713" s="1"/>
    </row>
    <row r="714" spans="1:8" ht="13.2" x14ac:dyDescent="0.25">
      <c r="A714" s="1"/>
      <c r="B714" s="1"/>
      <c r="C714" s="1"/>
      <c r="D714" s="38"/>
      <c r="E714" s="38"/>
      <c r="F714" s="1"/>
      <c r="G714" s="1"/>
      <c r="H714" s="1"/>
    </row>
    <row r="715" spans="1:8" ht="13.2" x14ac:dyDescent="0.25">
      <c r="A715" s="1"/>
      <c r="B715" s="1"/>
      <c r="C715" s="1"/>
      <c r="D715" s="38"/>
      <c r="E715" s="38"/>
      <c r="F715" s="1"/>
      <c r="G715" s="1"/>
      <c r="H715" s="1"/>
    </row>
    <row r="716" spans="1:8" ht="13.2" x14ac:dyDescent="0.25">
      <c r="A716" s="1"/>
      <c r="B716" s="1"/>
      <c r="C716" s="1"/>
      <c r="D716" s="38"/>
      <c r="E716" s="38"/>
      <c r="F716" s="1"/>
      <c r="G716" s="1"/>
      <c r="H716" s="1"/>
    </row>
    <row r="717" spans="1:8" ht="13.2" x14ac:dyDescent="0.25">
      <c r="A717" s="1"/>
      <c r="B717" s="1"/>
      <c r="C717" s="1"/>
      <c r="D717" s="38"/>
      <c r="E717" s="38"/>
      <c r="F717" s="1"/>
      <c r="G717" s="1"/>
      <c r="H717" s="1"/>
    </row>
    <row r="718" spans="1:8" ht="13.2" x14ac:dyDescent="0.25">
      <c r="A718" s="1"/>
      <c r="B718" s="1"/>
      <c r="C718" s="1"/>
      <c r="D718" s="38"/>
      <c r="E718" s="38"/>
      <c r="F718" s="1"/>
      <c r="G718" s="1"/>
      <c r="H718" s="1"/>
    </row>
    <row r="719" spans="1:8" ht="13.2" x14ac:dyDescent="0.25">
      <c r="A719" s="1"/>
      <c r="B719" s="1"/>
      <c r="C719" s="1"/>
      <c r="D719" s="38"/>
      <c r="E719" s="38"/>
      <c r="F719" s="1"/>
      <c r="G719" s="1"/>
      <c r="H719" s="1"/>
    </row>
    <row r="720" spans="1:8" ht="13.2" x14ac:dyDescent="0.25">
      <c r="A720" s="1"/>
      <c r="B720" s="1"/>
      <c r="C720" s="1"/>
      <c r="D720" s="38"/>
      <c r="E720" s="38"/>
      <c r="F720" s="1"/>
      <c r="G720" s="1"/>
      <c r="H720" s="1"/>
    </row>
    <row r="721" spans="1:8" ht="13.2" x14ac:dyDescent="0.25">
      <c r="A721" s="1"/>
      <c r="B721" s="1"/>
      <c r="C721" s="1"/>
      <c r="D721" s="38"/>
      <c r="E721" s="38"/>
      <c r="F721" s="1"/>
      <c r="G721" s="1"/>
      <c r="H721" s="1"/>
    </row>
    <row r="722" spans="1:8" ht="13.2" x14ac:dyDescent="0.25">
      <c r="A722" s="1"/>
      <c r="B722" s="1"/>
      <c r="C722" s="1"/>
      <c r="D722" s="38"/>
      <c r="E722" s="38"/>
      <c r="F722" s="1"/>
      <c r="G722" s="1"/>
      <c r="H722" s="1"/>
    </row>
    <row r="723" spans="1:8" ht="13.2" x14ac:dyDescent="0.25">
      <c r="A723" s="1"/>
      <c r="B723" s="1"/>
      <c r="C723" s="1"/>
      <c r="D723" s="38"/>
      <c r="E723" s="38"/>
      <c r="F723" s="1"/>
      <c r="G723" s="1"/>
      <c r="H723" s="1"/>
    </row>
    <row r="724" spans="1:8" ht="13.2" x14ac:dyDescent="0.25">
      <c r="A724" s="1"/>
      <c r="B724" s="1"/>
      <c r="C724" s="1"/>
      <c r="D724" s="38"/>
      <c r="E724" s="38"/>
      <c r="F724" s="1"/>
      <c r="G724" s="1"/>
      <c r="H724" s="1"/>
    </row>
    <row r="725" spans="1:8" ht="13.2" x14ac:dyDescent="0.25">
      <c r="A725" s="1"/>
      <c r="B725" s="1"/>
      <c r="C725" s="1"/>
      <c r="D725" s="38"/>
      <c r="E725" s="38"/>
      <c r="F725" s="1"/>
      <c r="G725" s="1"/>
      <c r="H725" s="1"/>
    </row>
    <row r="726" spans="1:8" ht="13.2" x14ac:dyDescent="0.25">
      <c r="A726" s="1"/>
      <c r="B726" s="1"/>
      <c r="C726" s="1"/>
      <c r="D726" s="38"/>
      <c r="E726" s="38"/>
      <c r="F726" s="1"/>
      <c r="G726" s="1"/>
      <c r="H726" s="1"/>
    </row>
    <row r="727" spans="1:8" ht="13.2" x14ac:dyDescent="0.25">
      <c r="A727" s="1"/>
      <c r="B727" s="1"/>
      <c r="C727" s="1"/>
      <c r="D727" s="38"/>
      <c r="E727" s="38"/>
      <c r="F727" s="1"/>
      <c r="G727" s="1"/>
      <c r="H727" s="1"/>
    </row>
    <row r="728" spans="1:8" ht="13.2" x14ac:dyDescent="0.25">
      <c r="A728" s="1"/>
      <c r="B728" s="1"/>
      <c r="C728" s="1"/>
      <c r="D728" s="38"/>
      <c r="E728" s="38"/>
      <c r="F728" s="1"/>
      <c r="G728" s="1"/>
      <c r="H728" s="1"/>
    </row>
    <row r="729" spans="1:8" ht="13.2" x14ac:dyDescent="0.25">
      <c r="A729" s="1"/>
      <c r="B729" s="1"/>
      <c r="C729" s="1"/>
      <c r="D729" s="38"/>
      <c r="E729" s="38"/>
      <c r="F729" s="1"/>
      <c r="G729" s="1"/>
      <c r="H729" s="1"/>
    </row>
    <row r="730" spans="1:8" ht="13.2" x14ac:dyDescent="0.25">
      <c r="A730" s="1"/>
      <c r="B730" s="1"/>
      <c r="C730" s="1"/>
      <c r="D730" s="38"/>
      <c r="E730" s="38"/>
      <c r="F730" s="1"/>
      <c r="G730" s="1"/>
      <c r="H730" s="1"/>
    </row>
    <row r="731" spans="1:8" ht="13.2" x14ac:dyDescent="0.25">
      <c r="A731" s="1"/>
      <c r="B731" s="1"/>
      <c r="C731" s="1"/>
      <c r="D731" s="38"/>
      <c r="E731" s="38"/>
      <c r="F731" s="1"/>
      <c r="G731" s="1"/>
      <c r="H731" s="1"/>
    </row>
    <row r="732" spans="1:8" ht="13.2" x14ac:dyDescent="0.25">
      <c r="A732" s="1"/>
      <c r="B732" s="1"/>
      <c r="C732" s="1"/>
      <c r="D732" s="38"/>
      <c r="E732" s="38"/>
      <c r="F732" s="1"/>
      <c r="G732" s="1"/>
      <c r="H732" s="1"/>
    </row>
    <row r="733" spans="1:8" ht="13.2" x14ac:dyDescent="0.25">
      <c r="A733" s="1"/>
      <c r="B733" s="1"/>
      <c r="C733" s="1"/>
      <c r="D733" s="38"/>
      <c r="E733" s="38"/>
      <c r="F733" s="1"/>
      <c r="G733" s="1"/>
      <c r="H733" s="1"/>
    </row>
    <row r="734" spans="1:8" ht="13.2" x14ac:dyDescent="0.25">
      <c r="A734" s="1"/>
      <c r="B734" s="1"/>
      <c r="C734" s="1"/>
      <c r="D734" s="38"/>
      <c r="E734" s="38"/>
      <c r="F734" s="1"/>
      <c r="G734" s="1"/>
      <c r="H734" s="1"/>
    </row>
    <row r="735" spans="1:8" ht="13.2" x14ac:dyDescent="0.25">
      <c r="A735" s="1"/>
      <c r="B735" s="1"/>
      <c r="C735" s="1"/>
      <c r="D735" s="38"/>
      <c r="E735" s="38"/>
      <c r="F735" s="1"/>
      <c r="G735" s="1"/>
      <c r="H735" s="1"/>
    </row>
    <row r="736" spans="1:8" ht="13.2" x14ac:dyDescent="0.25">
      <c r="A736" s="1"/>
      <c r="B736" s="1"/>
      <c r="C736" s="1"/>
      <c r="D736" s="38"/>
      <c r="E736" s="38"/>
      <c r="F736" s="1"/>
      <c r="G736" s="1"/>
      <c r="H736" s="1"/>
    </row>
    <row r="737" spans="1:8" ht="13.2" x14ac:dyDescent="0.25">
      <c r="A737" s="1"/>
      <c r="B737" s="1"/>
      <c r="C737" s="1"/>
      <c r="D737" s="38"/>
      <c r="E737" s="38"/>
      <c r="F737" s="1"/>
      <c r="G737" s="1"/>
      <c r="H737" s="1"/>
    </row>
    <row r="738" spans="1:8" ht="13.2" x14ac:dyDescent="0.25">
      <c r="A738" s="1"/>
      <c r="B738" s="1"/>
      <c r="C738" s="1"/>
      <c r="D738" s="38"/>
      <c r="E738" s="38"/>
      <c r="F738" s="1"/>
      <c r="G738" s="1"/>
      <c r="H738" s="1"/>
    </row>
    <row r="739" spans="1:8" ht="13.2" x14ac:dyDescent="0.25">
      <c r="A739" s="1"/>
      <c r="B739" s="1"/>
      <c r="C739" s="1"/>
      <c r="D739" s="38"/>
      <c r="E739" s="38"/>
      <c r="F739" s="1"/>
      <c r="G739" s="1"/>
      <c r="H739" s="1"/>
    </row>
    <row r="740" spans="1:8" ht="13.2" x14ac:dyDescent="0.25">
      <c r="A740" s="1"/>
      <c r="B740" s="1"/>
      <c r="C740" s="1"/>
      <c r="D740" s="38"/>
      <c r="E740" s="38"/>
      <c r="F740" s="1"/>
      <c r="G740" s="1"/>
      <c r="H740" s="1"/>
    </row>
    <row r="741" spans="1:8" ht="13.2" x14ac:dyDescent="0.25">
      <c r="A741" s="1"/>
      <c r="B741" s="1"/>
      <c r="C741" s="1"/>
      <c r="D741" s="38"/>
      <c r="E741" s="38"/>
      <c r="F741" s="1"/>
      <c r="G741" s="1"/>
      <c r="H741" s="1"/>
    </row>
    <row r="742" spans="1:8" ht="13.2" x14ac:dyDescent="0.25">
      <c r="A742" s="1"/>
      <c r="B742" s="1"/>
      <c r="C742" s="1"/>
      <c r="D742" s="38"/>
      <c r="E742" s="38"/>
      <c r="F742" s="1"/>
      <c r="G742" s="1"/>
      <c r="H742" s="1"/>
    </row>
    <row r="743" spans="1:8" ht="13.2" x14ac:dyDescent="0.25">
      <c r="A743" s="1"/>
      <c r="B743" s="1"/>
      <c r="C743" s="1"/>
      <c r="D743" s="38"/>
      <c r="E743" s="38"/>
      <c r="F743" s="1"/>
      <c r="G743" s="1"/>
      <c r="H743" s="1"/>
    </row>
    <row r="744" spans="1:8" ht="13.2" x14ac:dyDescent="0.25">
      <c r="A744" s="1"/>
      <c r="B744" s="1"/>
      <c r="C744" s="1"/>
      <c r="D744" s="38"/>
      <c r="E744" s="38"/>
      <c r="F744" s="1"/>
      <c r="G744" s="1"/>
      <c r="H744" s="1"/>
    </row>
    <row r="745" spans="1:8" ht="13.2" x14ac:dyDescent="0.25">
      <c r="A745" s="1"/>
      <c r="B745" s="1"/>
      <c r="C745" s="1"/>
      <c r="D745" s="38"/>
      <c r="E745" s="38"/>
      <c r="F745" s="1"/>
      <c r="G745" s="1"/>
      <c r="H745" s="1"/>
    </row>
    <row r="746" spans="1:8" ht="13.2" x14ac:dyDescent="0.25">
      <c r="A746" s="1"/>
      <c r="B746" s="1"/>
      <c r="C746" s="1"/>
      <c r="D746" s="38"/>
      <c r="E746" s="38"/>
      <c r="F746" s="1"/>
      <c r="G746" s="1"/>
      <c r="H746" s="1"/>
    </row>
    <row r="747" spans="1:8" ht="13.2" x14ac:dyDescent="0.25">
      <c r="A747" s="1"/>
      <c r="B747" s="1"/>
      <c r="C747" s="1"/>
      <c r="D747" s="38"/>
      <c r="E747" s="38"/>
      <c r="F747" s="1"/>
      <c r="G747" s="1"/>
      <c r="H747" s="1"/>
    </row>
    <row r="748" spans="1:8" ht="13.2" x14ac:dyDescent="0.25">
      <c r="A748" s="1"/>
      <c r="B748" s="1"/>
      <c r="C748" s="1"/>
      <c r="D748" s="38"/>
      <c r="E748" s="38"/>
      <c r="F748" s="1"/>
      <c r="G748" s="1"/>
      <c r="H748" s="1"/>
    </row>
    <row r="749" spans="1:8" ht="13.2" x14ac:dyDescent="0.25">
      <c r="A749" s="1"/>
      <c r="B749" s="1"/>
      <c r="C749" s="1"/>
      <c r="D749" s="38"/>
      <c r="E749" s="38"/>
      <c r="F749" s="1"/>
      <c r="G749" s="1"/>
      <c r="H749" s="1"/>
    </row>
    <row r="750" spans="1:8" ht="13.2" x14ac:dyDescent="0.25">
      <c r="A750" s="1"/>
      <c r="B750" s="1"/>
      <c r="C750" s="1"/>
      <c r="D750" s="38"/>
      <c r="E750" s="38"/>
      <c r="F750" s="1"/>
      <c r="G750" s="1"/>
      <c r="H750" s="1"/>
    </row>
    <row r="751" spans="1:8" ht="13.2" x14ac:dyDescent="0.25">
      <c r="A751" s="1"/>
      <c r="B751" s="1"/>
      <c r="C751" s="1"/>
      <c r="D751" s="38"/>
      <c r="E751" s="38"/>
      <c r="F751" s="1"/>
      <c r="G751" s="1"/>
      <c r="H751" s="1"/>
    </row>
    <row r="752" spans="1:8" ht="13.2" x14ac:dyDescent="0.25">
      <c r="A752" s="1"/>
      <c r="B752" s="1"/>
      <c r="C752" s="1"/>
      <c r="D752" s="38"/>
      <c r="E752" s="38"/>
      <c r="F752" s="1"/>
      <c r="G752" s="1"/>
      <c r="H752" s="1"/>
    </row>
    <row r="753" spans="1:8" ht="13.2" x14ac:dyDescent="0.25">
      <c r="A753" s="1"/>
      <c r="B753" s="1"/>
      <c r="C753" s="1"/>
      <c r="D753" s="38"/>
      <c r="E753" s="38"/>
      <c r="F753" s="1"/>
      <c r="G753" s="1"/>
      <c r="H753" s="1"/>
    </row>
    <row r="754" spans="1:8" ht="13.2" x14ac:dyDescent="0.25">
      <c r="A754" s="1"/>
      <c r="B754" s="1"/>
      <c r="C754" s="1"/>
      <c r="D754" s="38"/>
      <c r="E754" s="38"/>
      <c r="F754" s="1"/>
      <c r="G754" s="1"/>
      <c r="H754" s="1"/>
    </row>
    <row r="755" spans="1:8" ht="13.2" x14ac:dyDescent="0.25">
      <c r="A755" s="1"/>
      <c r="B755" s="1"/>
      <c r="C755" s="1"/>
      <c r="D755" s="38"/>
      <c r="E755" s="38"/>
      <c r="F755" s="1"/>
      <c r="G755" s="1"/>
      <c r="H755" s="1"/>
    </row>
    <row r="756" spans="1:8" ht="13.2" x14ac:dyDescent="0.25">
      <c r="A756" s="1"/>
      <c r="B756" s="1"/>
      <c r="C756" s="1"/>
      <c r="D756" s="38"/>
      <c r="E756" s="38"/>
      <c r="F756" s="1"/>
      <c r="G756" s="1"/>
      <c r="H756" s="1"/>
    </row>
    <row r="757" spans="1:8" ht="13.2" x14ac:dyDescent="0.25">
      <c r="A757" s="1"/>
      <c r="B757" s="1"/>
      <c r="C757" s="1"/>
      <c r="D757" s="38"/>
      <c r="E757" s="38"/>
      <c r="F757" s="1"/>
      <c r="G757" s="1"/>
      <c r="H757" s="1"/>
    </row>
    <row r="758" spans="1:8" ht="13.2" x14ac:dyDescent="0.25">
      <c r="A758" s="1"/>
      <c r="B758" s="1"/>
      <c r="C758" s="1"/>
      <c r="D758" s="38"/>
      <c r="E758" s="38"/>
      <c r="F758" s="1"/>
      <c r="G758" s="1"/>
      <c r="H758" s="1"/>
    </row>
    <row r="759" spans="1:8" ht="13.2" x14ac:dyDescent="0.25">
      <c r="A759" s="1"/>
      <c r="B759" s="1"/>
      <c r="C759" s="1"/>
      <c r="D759" s="38"/>
      <c r="E759" s="38"/>
      <c r="F759" s="1"/>
      <c r="G759" s="1"/>
      <c r="H759" s="1"/>
    </row>
    <row r="760" spans="1:8" ht="13.2" x14ac:dyDescent="0.25">
      <c r="A760" s="1"/>
      <c r="B760" s="1"/>
      <c r="C760" s="1"/>
      <c r="D760" s="38"/>
      <c r="E760" s="38"/>
      <c r="F760" s="1"/>
      <c r="G760" s="1"/>
      <c r="H760" s="1"/>
    </row>
    <row r="761" spans="1:8" ht="13.2" x14ac:dyDescent="0.25">
      <c r="A761" s="1"/>
      <c r="B761" s="1"/>
      <c r="C761" s="1"/>
      <c r="D761" s="38"/>
      <c r="E761" s="38"/>
      <c r="F761" s="1"/>
      <c r="G761" s="1"/>
      <c r="H761" s="1"/>
    </row>
    <row r="762" spans="1:8" ht="13.2" x14ac:dyDescent="0.25">
      <c r="A762" s="1"/>
      <c r="B762" s="1"/>
      <c r="C762" s="1"/>
      <c r="D762" s="38"/>
      <c r="E762" s="38"/>
      <c r="F762" s="1"/>
      <c r="G762" s="1"/>
      <c r="H762" s="1"/>
    </row>
    <row r="763" spans="1:8" ht="13.2" x14ac:dyDescent="0.25">
      <c r="A763" s="1"/>
      <c r="B763" s="1"/>
      <c r="C763" s="1"/>
      <c r="D763" s="38"/>
      <c r="E763" s="38"/>
      <c r="F763" s="1"/>
      <c r="G763" s="1"/>
      <c r="H763" s="1"/>
    </row>
    <row r="764" spans="1:8" ht="13.2" x14ac:dyDescent="0.25">
      <c r="A764" s="1"/>
      <c r="B764" s="1"/>
      <c r="C764" s="1"/>
      <c r="D764" s="38"/>
      <c r="E764" s="38"/>
      <c r="F764" s="1"/>
      <c r="G764" s="1"/>
      <c r="H764" s="1"/>
    </row>
    <row r="765" spans="1:8" ht="13.2" x14ac:dyDescent="0.25">
      <c r="A765" s="1"/>
      <c r="B765" s="1"/>
      <c r="C765" s="1"/>
      <c r="D765" s="38"/>
      <c r="E765" s="38"/>
      <c r="F765" s="1"/>
      <c r="G765" s="1"/>
      <c r="H765" s="1"/>
    </row>
    <row r="766" spans="1:8" ht="13.2" x14ac:dyDescent="0.25">
      <c r="A766" s="1"/>
      <c r="B766" s="1"/>
      <c r="C766" s="1"/>
      <c r="D766" s="38"/>
      <c r="E766" s="38"/>
      <c r="F766" s="1"/>
      <c r="G766" s="1"/>
      <c r="H766" s="1"/>
    </row>
    <row r="767" spans="1:8" ht="13.2" x14ac:dyDescent="0.25">
      <c r="A767" s="1"/>
      <c r="B767" s="1"/>
      <c r="C767" s="1"/>
      <c r="D767" s="38"/>
      <c r="E767" s="38"/>
      <c r="F767" s="1"/>
      <c r="G767" s="1"/>
      <c r="H767" s="1"/>
    </row>
    <row r="768" spans="1:8" ht="13.2" x14ac:dyDescent="0.25">
      <c r="A768" s="1"/>
      <c r="B768" s="1"/>
      <c r="C768" s="1"/>
      <c r="D768" s="38"/>
      <c r="E768" s="38"/>
      <c r="F768" s="1"/>
      <c r="G768" s="1"/>
      <c r="H768" s="1"/>
    </row>
    <row r="769" spans="1:8" ht="13.2" x14ac:dyDescent="0.25">
      <c r="A769" s="1"/>
      <c r="B769" s="1"/>
      <c r="C769" s="1"/>
      <c r="D769" s="38"/>
      <c r="E769" s="38"/>
      <c r="F769" s="1"/>
      <c r="G769" s="1"/>
      <c r="H769" s="1"/>
    </row>
    <row r="770" spans="1:8" ht="13.2" x14ac:dyDescent="0.25">
      <c r="A770" s="1"/>
      <c r="B770" s="1"/>
      <c r="C770" s="1"/>
      <c r="D770" s="38"/>
      <c r="E770" s="38"/>
      <c r="F770" s="1"/>
      <c r="G770" s="1"/>
      <c r="H770" s="1"/>
    </row>
    <row r="771" spans="1:8" ht="13.2" x14ac:dyDescent="0.25">
      <c r="A771" s="1"/>
      <c r="B771" s="1"/>
      <c r="C771" s="1"/>
      <c r="D771" s="38"/>
      <c r="E771" s="38"/>
      <c r="F771" s="1"/>
      <c r="G771" s="1"/>
      <c r="H771" s="1"/>
    </row>
    <row r="772" spans="1:8" ht="13.2" x14ac:dyDescent="0.25">
      <c r="A772" s="1"/>
      <c r="B772" s="1"/>
      <c r="C772" s="1"/>
      <c r="D772" s="38"/>
      <c r="E772" s="38"/>
      <c r="F772" s="1"/>
      <c r="G772" s="1"/>
      <c r="H772" s="1"/>
    </row>
    <row r="773" spans="1:8" ht="13.2" x14ac:dyDescent="0.25">
      <c r="A773" s="1"/>
      <c r="B773" s="1"/>
      <c r="C773" s="1"/>
      <c r="D773" s="38"/>
      <c r="E773" s="38"/>
      <c r="F773" s="1"/>
      <c r="G773" s="1"/>
      <c r="H773" s="1"/>
    </row>
    <row r="774" spans="1:8" ht="13.2" x14ac:dyDescent="0.25">
      <c r="A774" s="1"/>
      <c r="B774" s="1"/>
      <c r="C774" s="1"/>
      <c r="D774" s="38"/>
      <c r="E774" s="38"/>
      <c r="F774" s="1"/>
      <c r="G774" s="1"/>
      <c r="H774" s="1"/>
    </row>
    <row r="775" spans="1:8" ht="13.2" x14ac:dyDescent="0.25">
      <c r="A775" s="1"/>
      <c r="B775" s="1"/>
      <c r="C775" s="1"/>
      <c r="D775" s="38"/>
      <c r="E775" s="38"/>
      <c r="F775" s="1"/>
      <c r="G775" s="1"/>
      <c r="H775" s="1"/>
    </row>
    <row r="776" spans="1:8" ht="13.2" x14ac:dyDescent="0.25">
      <c r="A776" s="1"/>
      <c r="B776" s="1"/>
      <c r="C776" s="1"/>
      <c r="D776" s="38"/>
      <c r="E776" s="38"/>
      <c r="F776" s="1"/>
      <c r="G776" s="1"/>
      <c r="H776" s="1"/>
    </row>
    <row r="777" spans="1:8" ht="13.2" x14ac:dyDescent="0.25">
      <c r="A777" s="1"/>
      <c r="B777" s="1"/>
      <c r="C777" s="1"/>
      <c r="D777" s="38"/>
      <c r="E777" s="38"/>
      <c r="F777" s="1"/>
      <c r="G777" s="1"/>
      <c r="H777" s="1"/>
    </row>
    <row r="778" spans="1:8" ht="13.2" x14ac:dyDescent="0.25">
      <c r="A778" s="1"/>
      <c r="B778" s="1"/>
      <c r="C778" s="1"/>
      <c r="D778" s="38"/>
      <c r="E778" s="38"/>
      <c r="F778" s="1"/>
      <c r="G778" s="1"/>
      <c r="H778" s="1"/>
    </row>
    <row r="779" spans="1:8" ht="13.2" x14ac:dyDescent="0.25">
      <c r="A779" s="1"/>
      <c r="B779" s="1"/>
      <c r="C779" s="1"/>
      <c r="D779" s="38"/>
      <c r="E779" s="38"/>
      <c r="F779" s="1"/>
      <c r="G779" s="1"/>
      <c r="H779" s="1"/>
    </row>
    <row r="780" spans="1:8" ht="13.2" x14ac:dyDescent="0.25">
      <c r="A780" s="1"/>
      <c r="B780" s="1"/>
      <c r="C780" s="1"/>
      <c r="D780" s="38"/>
      <c r="E780" s="38"/>
      <c r="F780" s="1"/>
      <c r="G780" s="1"/>
      <c r="H780" s="1"/>
    </row>
    <row r="781" spans="1:8" ht="13.2" x14ac:dyDescent="0.25">
      <c r="A781" s="1"/>
      <c r="B781" s="1"/>
      <c r="C781" s="1"/>
      <c r="D781" s="38"/>
      <c r="E781" s="38"/>
      <c r="F781" s="1"/>
      <c r="G781" s="1"/>
      <c r="H781" s="1"/>
    </row>
    <row r="782" spans="1:8" ht="13.2" x14ac:dyDescent="0.25">
      <c r="A782" s="1"/>
      <c r="B782" s="1"/>
      <c r="C782" s="1"/>
      <c r="D782" s="38"/>
      <c r="E782" s="38"/>
      <c r="F782" s="1"/>
      <c r="G782" s="1"/>
      <c r="H782" s="1"/>
    </row>
    <row r="783" spans="1:8" ht="13.2" x14ac:dyDescent="0.25">
      <c r="A783" s="1"/>
      <c r="B783" s="1"/>
      <c r="C783" s="1"/>
      <c r="D783" s="38"/>
      <c r="E783" s="38"/>
      <c r="F783" s="1"/>
      <c r="G783" s="1"/>
      <c r="H783" s="1"/>
    </row>
    <row r="784" spans="1:8" ht="13.2" x14ac:dyDescent="0.25">
      <c r="A784" s="1"/>
      <c r="B784" s="1"/>
      <c r="C784" s="1"/>
      <c r="D784" s="38"/>
      <c r="E784" s="38"/>
      <c r="F784" s="1"/>
      <c r="G784" s="1"/>
      <c r="H784" s="1"/>
    </row>
    <row r="785" spans="1:8" ht="13.2" x14ac:dyDescent="0.25">
      <c r="A785" s="1"/>
      <c r="B785" s="1"/>
      <c r="C785" s="1"/>
      <c r="D785" s="38"/>
      <c r="E785" s="38"/>
      <c r="F785" s="1"/>
      <c r="G785" s="1"/>
      <c r="H785" s="1"/>
    </row>
    <row r="786" spans="1:8" ht="13.2" x14ac:dyDescent="0.25">
      <c r="A786" s="1"/>
      <c r="B786" s="1"/>
      <c r="C786" s="1"/>
      <c r="D786" s="38"/>
      <c r="E786" s="38"/>
      <c r="F786" s="1"/>
      <c r="G786" s="1"/>
      <c r="H786" s="1"/>
    </row>
    <row r="787" spans="1:8" ht="13.2" x14ac:dyDescent="0.25">
      <c r="A787" s="1"/>
      <c r="B787" s="1"/>
      <c r="C787" s="1"/>
      <c r="D787" s="38"/>
      <c r="E787" s="38"/>
      <c r="F787" s="1"/>
      <c r="G787" s="1"/>
      <c r="H787" s="1"/>
    </row>
    <row r="788" spans="1:8" ht="13.2" x14ac:dyDescent="0.25">
      <c r="A788" s="1"/>
      <c r="B788" s="1"/>
      <c r="C788" s="1"/>
      <c r="D788" s="38"/>
      <c r="E788" s="38"/>
      <c r="F788" s="1"/>
      <c r="G788" s="1"/>
      <c r="H788" s="1"/>
    </row>
    <row r="789" spans="1:8" ht="13.2" x14ac:dyDescent="0.25">
      <c r="A789" s="1"/>
      <c r="B789" s="1"/>
      <c r="C789" s="1"/>
      <c r="D789" s="38"/>
      <c r="E789" s="38"/>
      <c r="F789" s="1"/>
      <c r="G789" s="1"/>
      <c r="H789" s="1"/>
    </row>
    <row r="790" spans="1:8" ht="13.2" x14ac:dyDescent="0.25">
      <c r="A790" s="1"/>
      <c r="B790" s="1"/>
      <c r="C790" s="1"/>
      <c r="D790" s="38"/>
      <c r="E790" s="38"/>
      <c r="F790" s="1"/>
      <c r="G790" s="1"/>
      <c r="H790" s="1"/>
    </row>
    <row r="791" spans="1:8" ht="13.2" x14ac:dyDescent="0.25">
      <c r="A791" s="1"/>
      <c r="B791" s="1"/>
      <c r="C791" s="1"/>
      <c r="D791" s="38"/>
      <c r="E791" s="38"/>
      <c r="F791" s="1"/>
      <c r="G791" s="1"/>
      <c r="H791" s="1"/>
    </row>
    <row r="792" spans="1:8" ht="13.2" x14ac:dyDescent="0.25">
      <c r="A792" s="1"/>
      <c r="B792" s="1"/>
      <c r="C792" s="1"/>
      <c r="D792" s="38"/>
      <c r="E792" s="38"/>
      <c r="F792" s="1"/>
      <c r="G792" s="1"/>
      <c r="H792" s="1"/>
    </row>
    <row r="793" spans="1:8" ht="13.2" x14ac:dyDescent="0.25">
      <c r="A793" s="1"/>
      <c r="B793" s="1"/>
      <c r="C793" s="1"/>
      <c r="D793" s="38"/>
      <c r="E793" s="38"/>
      <c r="F793" s="1"/>
      <c r="G793" s="1"/>
      <c r="H793" s="1"/>
    </row>
    <row r="794" spans="1:8" ht="13.2" x14ac:dyDescent="0.25">
      <c r="A794" s="1"/>
      <c r="B794" s="1"/>
      <c r="C794" s="1"/>
      <c r="D794" s="38"/>
      <c r="E794" s="38"/>
      <c r="F794" s="1"/>
      <c r="G794" s="1"/>
      <c r="H794" s="1"/>
    </row>
    <row r="795" spans="1:8" ht="13.2" x14ac:dyDescent="0.25">
      <c r="A795" s="1"/>
      <c r="B795" s="1"/>
      <c r="C795" s="1"/>
      <c r="D795" s="38"/>
      <c r="E795" s="38"/>
      <c r="F795" s="1"/>
      <c r="G795" s="1"/>
      <c r="H795" s="1"/>
    </row>
    <row r="796" spans="1:8" ht="13.2" x14ac:dyDescent="0.25">
      <c r="A796" s="1"/>
      <c r="B796" s="1"/>
      <c r="C796" s="1"/>
      <c r="D796" s="38"/>
      <c r="E796" s="38"/>
      <c r="F796" s="1"/>
      <c r="G796" s="1"/>
      <c r="H796" s="1"/>
    </row>
    <row r="797" spans="1:8" ht="13.2" x14ac:dyDescent="0.25">
      <c r="A797" s="1"/>
      <c r="B797" s="1"/>
      <c r="C797" s="1"/>
      <c r="D797" s="38"/>
      <c r="E797" s="38"/>
      <c r="F797" s="1"/>
      <c r="G797" s="1"/>
      <c r="H797" s="1"/>
    </row>
    <row r="798" spans="1:8" ht="13.2" x14ac:dyDescent="0.25">
      <c r="A798" s="1"/>
      <c r="B798" s="1"/>
      <c r="C798" s="1"/>
      <c r="D798" s="38"/>
      <c r="E798" s="38"/>
      <c r="F798" s="1"/>
      <c r="G798" s="1"/>
      <c r="H798" s="1"/>
    </row>
    <row r="799" spans="1:8" ht="13.2" x14ac:dyDescent="0.25">
      <c r="A799" s="1"/>
      <c r="B799" s="1"/>
      <c r="C799" s="1"/>
      <c r="D799" s="38"/>
      <c r="E799" s="38"/>
      <c r="F799" s="1"/>
      <c r="G799" s="1"/>
      <c r="H799" s="1"/>
    </row>
    <row r="800" spans="1:8" ht="13.2" x14ac:dyDescent="0.25">
      <c r="A800" s="1"/>
      <c r="B800" s="1"/>
      <c r="C800" s="1"/>
      <c r="D800" s="38"/>
      <c r="E800" s="38"/>
      <c r="F800" s="1"/>
      <c r="G800" s="1"/>
      <c r="H800" s="1"/>
    </row>
    <row r="801" spans="1:8" ht="13.2" x14ac:dyDescent="0.25">
      <c r="A801" s="1"/>
      <c r="B801" s="1"/>
      <c r="C801" s="1"/>
      <c r="D801" s="38"/>
      <c r="E801" s="38"/>
      <c r="F801" s="1"/>
      <c r="G801" s="1"/>
      <c r="H801" s="1"/>
    </row>
    <row r="802" spans="1:8" ht="13.2" x14ac:dyDescent="0.25">
      <c r="A802" s="1"/>
      <c r="B802" s="1"/>
      <c r="C802" s="1"/>
      <c r="D802" s="38"/>
      <c r="E802" s="38"/>
      <c r="F802" s="1"/>
      <c r="G802" s="1"/>
      <c r="H802" s="1"/>
    </row>
    <row r="803" spans="1:8" ht="13.2" x14ac:dyDescent="0.25">
      <c r="A803" s="1"/>
      <c r="B803" s="1"/>
      <c r="C803" s="1"/>
      <c r="D803" s="38"/>
      <c r="E803" s="38"/>
      <c r="F803" s="1"/>
      <c r="G803" s="1"/>
      <c r="H803" s="1"/>
    </row>
    <row r="804" spans="1:8" ht="13.2" x14ac:dyDescent="0.25">
      <c r="A804" s="1"/>
      <c r="B804" s="1"/>
      <c r="C804" s="1"/>
      <c r="D804" s="38"/>
      <c r="E804" s="38"/>
      <c r="F804" s="1"/>
      <c r="G804" s="1"/>
      <c r="H804" s="1"/>
    </row>
    <row r="805" spans="1:8" ht="13.2" x14ac:dyDescent="0.25">
      <c r="A805" s="1"/>
      <c r="B805" s="1"/>
      <c r="C805" s="1"/>
      <c r="D805" s="38"/>
      <c r="E805" s="38"/>
      <c r="F805" s="1"/>
      <c r="G805" s="1"/>
      <c r="H805" s="1"/>
    </row>
    <row r="806" spans="1:8" ht="13.2" x14ac:dyDescent="0.25">
      <c r="A806" s="1"/>
      <c r="B806" s="1"/>
      <c r="C806" s="1"/>
      <c r="D806" s="38"/>
      <c r="E806" s="38"/>
      <c r="F806" s="1"/>
      <c r="G806" s="1"/>
      <c r="H806" s="1"/>
    </row>
    <row r="807" spans="1:8" ht="13.2" x14ac:dyDescent="0.25">
      <c r="A807" s="1"/>
      <c r="B807" s="1"/>
      <c r="C807" s="1"/>
      <c r="D807" s="38"/>
      <c r="E807" s="38"/>
      <c r="F807" s="1"/>
      <c r="G807" s="1"/>
      <c r="H807" s="1"/>
    </row>
    <row r="808" spans="1:8" ht="13.2" x14ac:dyDescent="0.25">
      <c r="A808" s="1"/>
      <c r="B808" s="1"/>
      <c r="C808" s="1"/>
      <c r="D808" s="38"/>
      <c r="E808" s="38"/>
      <c r="F808" s="1"/>
      <c r="G808" s="1"/>
      <c r="H808" s="1"/>
    </row>
    <row r="809" spans="1:8" ht="13.2" x14ac:dyDescent="0.25">
      <c r="A809" s="1"/>
      <c r="B809" s="1"/>
      <c r="C809" s="1"/>
      <c r="D809" s="38"/>
      <c r="E809" s="38"/>
      <c r="F809" s="1"/>
      <c r="G809" s="1"/>
      <c r="H809" s="1"/>
    </row>
    <row r="810" spans="1:8" ht="13.2" x14ac:dyDescent="0.25">
      <c r="A810" s="1"/>
      <c r="B810" s="1"/>
      <c r="C810" s="1"/>
      <c r="D810" s="38"/>
      <c r="E810" s="38"/>
      <c r="F810" s="1"/>
      <c r="G810" s="1"/>
      <c r="H810" s="1"/>
    </row>
    <row r="811" spans="1:8" ht="13.2" x14ac:dyDescent="0.25">
      <c r="A811" s="1"/>
      <c r="B811" s="1"/>
      <c r="C811" s="1"/>
      <c r="D811" s="38"/>
      <c r="E811" s="38"/>
      <c r="F811" s="1"/>
      <c r="G811" s="1"/>
      <c r="H811" s="1"/>
    </row>
    <row r="812" spans="1:8" ht="13.2" x14ac:dyDescent="0.25">
      <c r="A812" s="1"/>
      <c r="B812" s="1"/>
      <c r="C812" s="1"/>
      <c r="D812" s="38"/>
      <c r="E812" s="38"/>
      <c r="F812" s="1"/>
      <c r="G812" s="1"/>
      <c r="H812" s="1"/>
    </row>
    <row r="813" spans="1:8" ht="13.2" x14ac:dyDescent="0.25">
      <c r="A813" s="1"/>
      <c r="B813" s="1"/>
      <c r="C813" s="1"/>
      <c r="D813" s="38"/>
      <c r="E813" s="38"/>
      <c r="F813" s="1"/>
      <c r="G813" s="1"/>
      <c r="H813" s="1"/>
    </row>
    <row r="814" spans="1:8" ht="13.2" x14ac:dyDescent="0.25">
      <c r="A814" s="1"/>
      <c r="B814" s="1"/>
      <c r="C814" s="1"/>
      <c r="D814" s="38"/>
      <c r="E814" s="38"/>
      <c r="F814" s="1"/>
      <c r="G814" s="1"/>
      <c r="H814" s="1"/>
    </row>
    <row r="815" spans="1:8" ht="13.2" x14ac:dyDescent="0.25">
      <c r="A815" s="1"/>
      <c r="B815" s="1"/>
      <c r="C815" s="1"/>
      <c r="D815" s="38"/>
      <c r="E815" s="38"/>
      <c r="F815" s="1"/>
      <c r="G815" s="1"/>
      <c r="H815" s="1"/>
    </row>
    <row r="816" spans="1:8" ht="13.2" x14ac:dyDescent="0.25">
      <c r="A816" s="1"/>
      <c r="B816" s="1"/>
      <c r="C816" s="1"/>
      <c r="D816" s="38"/>
      <c r="E816" s="38"/>
      <c r="F816" s="1"/>
      <c r="G816" s="1"/>
      <c r="H816" s="1"/>
    </row>
    <row r="817" spans="1:8" ht="13.2" x14ac:dyDescent="0.25">
      <c r="A817" s="1"/>
      <c r="B817" s="1"/>
      <c r="C817" s="1"/>
      <c r="D817" s="38"/>
      <c r="E817" s="38"/>
      <c r="F817" s="1"/>
      <c r="G817" s="1"/>
      <c r="H817" s="1"/>
    </row>
    <row r="818" spans="1:8" ht="13.2" x14ac:dyDescent="0.25">
      <c r="A818" s="1"/>
      <c r="B818" s="1"/>
      <c r="C818" s="1"/>
      <c r="D818" s="38"/>
      <c r="E818" s="38"/>
      <c r="F818" s="1"/>
      <c r="G818" s="1"/>
      <c r="H818" s="1"/>
    </row>
    <row r="819" spans="1:8" ht="13.2" x14ac:dyDescent="0.25">
      <c r="A819" s="1"/>
      <c r="B819" s="1"/>
      <c r="C819" s="1"/>
      <c r="D819" s="38"/>
      <c r="E819" s="38"/>
      <c r="F819" s="1"/>
      <c r="G819" s="1"/>
      <c r="H819" s="1"/>
    </row>
    <row r="820" spans="1:8" ht="13.2" x14ac:dyDescent="0.25">
      <c r="A820" s="1"/>
      <c r="B820" s="1"/>
      <c r="C820" s="1"/>
      <c r="D820" s="38"/>
      <c r="E820" s="38"/>
      <c r="F820" s="1"/>
      <c r="G820" s="1"/>
      <c r="H820" s="1"/>
    </row>
    <row r="821" spans="1:8" ht="13.2" x14ac:dyDescent="0.25">
      <c r="A821" s="1"/>
      <c r="B821" s="1"/>
      <c r="C821" s="1"/>
      <c r="D821" s="38"/>
      <c r="E821" s="38"/>
      <c r="F821" s="1"/>
      <c r="G821" s="1"/>
      <c r="H821" s="1"/>
    </row>
    <row r="822" spans="1:8" ht="13.2" x14ac:dyDescent="0.25">
      <c r="A822" s="1"/>
      <c r="B822" s="1"/>
      <c r="C822" s="1"/>
      <c r="D822" s="38"/>
      <c r="E822" s="38"/>
      <c r="F822" s="1"/>
      <c r="G822" s="1"/>
      <c r="H822" s="1"/>
    </row>
    <row r="823" spans="1:8" ht="13.2" x14ac:dyDescent="0.25">
      <c r="A823" s="1"/>
      <c r="B823" s="1"/>
      <c r="C823" s="1"/>
      <c r="D823" s="38"/>
      <c r="E823" s="38"/>
      <c r="F823" s="1"/>
      <c r="G823" s="1"/>
      <c r="H823" s="1"/>
    </row>
    <row r="824" spans="1:8" ht="13.2" x14ac:dyDescent="0.25">
      <c r="A824" s="1"/>
      <c r="B824" s="1"/>
      <c r="C824" s="1"/>
      <c r="D824" s="38"/>
      <c r="E824" s="38"/>
      <c r="F824" s="1"/>
      <c r="G824" s="1"/>
      <c r="H824" s="1"/>
    </row>
    <row r="825" spans="1:8" ht="13.2" x14ac:dyDescent="0.25">
      <c r="A825" s="1"/>
      <c r="B825" s="1"/>
      <c r="C825" s="1"/>
      <c r="D825" s="38"/>
      <c r="E825" s="38"/>
      <c r="F825" s="1"/>
      <c r="G825" s="1"/>
      <c r="H825" s="1"/>
    </row>
    <row r="826" spans="1:8" ht="13.2" x14ac:dyDescent="0.25">
      <c r="A826" s="1"/>
      <c r="B826" s="1"/>
      <c r="C826" s="1"/>
      <c r="D826" s="38"/>
      <c r="E826" s="38"/>
      <c r="F826" s="1"/>
      <c r="G826" s="1"/>
      <c r="H826" s="1"/>
    </row>
    <row r="827" spans="1:8" ht="13.2" x14ac:dyDescent="0.25">
      <c r="A827" s="1"/>
      <c r="B827" s="1"/>
      <c r="C827" s="1"/>
      <c r="D827" s="38"/>
      <c r="E827" s="38"/>
      <c r="F827" s="1"/>
      <c r="G827" s="1"/>
      <c r="H827" s="1"/>
    </row>
    <row r="828" spans="1:8" ht="13.2" x14ac:dyDescent="0.25">
      <c r="A828" s="1"/>
      <c r="B828" s="1"/>
      <c r="C828" s="1"/>
      <c r="D828" s="38"/>
      <c r="E828" s="38"/>
      <c r="F828" s="1"/>
      <c r="G828" s="1"/>
      <c r="H828" s="1"/>
    </row>
    <row r="829" spans="1:8" ht="13.2" x14ac:dyDescent="0.25">
      <c r="A829" s="1"/>
      <c r="B829" s="1"/>
      <c r="C829" s="1"/>
      <c r="D829" s="38"/>
      <c r="E829" s="38"/>
      <c r="F829" s="1"/>
      <c r="G829" s="1"/>
      <c r="H829" s="1"/>
    </row>
    <row r="830" spans="1:8" ht="13.2" x14ac:dyDescent="0.25">
      <c r="A830" s="1"/>
      <c r="B830" s="1"/>
      <c r="C830" s="1"/>
      <c r="D830" s="38"/>
      <c r="E830" s="38"/>
      <c r="F830" s="1"/>
      <c r="G830" s="1"/>
      <c r="H830" s="1"/>
    </row>
    <row r="831" spans="1:8" ht="13.2" x14ac:dyDescent="0.25">
      <c r="A831" s="1"/>
      <c r="B831" s="1"/>
      <c r="C831" s="1"/>
      <c r="D831" s="38"/>
      <c r="E831" s="38"/>
      <c r="F831" s="1"/>
      <c r="G831" s="1"/>
      <c r="H831" s="1"/>
    </row>
    <row r="832" spans="1:8" ht="13.2" x14ac:dyDescent="0.25">
      <c r="A832" s="1"/>
      <c r="B832" s="1"/>
      <c r="C832" s="1"/>
      <c r="D832" s="38"/>
      <c r="E832" s="38"/>
      <c r="F832" s="1"/>
      <c r="G832" s="1"/>
      <c r="H832" s="1"/>
    </row>
    <row r="833" spans="1:8" ht="13.2" x14ac:dyDescent="0.25">
      <c r="A833" s="1"/>
      <c r="B833" s="1"/>
      <c r="C833" s="1"/>
      <c r="D833" s="38"/>
      <c r="E833" s="38"/>
      <c r="F833" s="1"/>
      <c r="G833" s="1"/>
      <c r="H833" s="1"/>
    </row>
    <row r="834" spans="1:8" ht="13.2" x14ac:dyDescent="0.25">
      <c r="A834" s="1"/>
      <c r="B834" s="1"/>
      <c r="C834" s="1"/>
      <c r="D834" s="38"/>
      <c r="E834" s="38"/>
      <c r="F834" s="1"/>
      <c r="G834" s="1"/>
      <c r="H834" s="1"/>
    </row>
    <row r="835" spans="1:8" ht="13.2" x14ac:dyDescent="0.25">
      <c r="A835" s="1"/>
      <c r="B835" s="1"/>
      <c r="C835" s="1"/>
      <c r="D835" s="38"/>
      <c r="E835" s="38"/>
      <c r="F835" s="1"/>
      <c r="G835" s="1"/>
      <c r="H835" s="1"/>
    </row>
    <row r="836" spans="1:8" ht="13.2" x14ac:dyDescent="0.25">
      <c r="A836" s="1"/>
      <c r="B836" s="1"/>
      <c r="C836" s="1"/>
      <c r="D836" s="38"/>
      <c r="E836" s="38"/>
      <c r="F836" s="1"/>
      <c r="G836" s="1"/>
      <c r="H836" s="1"/>
    </row>
    <row r="837" spans="1:8" ht="13.2" x14ac:dyDescent="0.25">
      <c r="A837" s="1"/>
      <c r="B837" s="1"/>
      <c r="C837" s="1"/>
      <c r="D837" s="38"/>
      <c r="E837" s="38"/>
      <c r="F837" s="1"/>
      <c r="G837" s="1"/>
      <c r="H837" s="1"/>
    </row>
    <row r="838" spans="1:8" ht="13.2" x14ac:dyDescent="0.25">
      <c r="A838" s="1"/>
      <c r="B838" s="1"/>
      <c r="C838" s="1"/>
      <c r="D838" s="38"/>
      <c r="E838" s="38"/>
      <c r="F838" s="1"/>
      <c r="G838" s="1"/>
      <c r="H838" s="1"/>
    </row>
    <row r="839" spans="1:8" ht="13.2" x14ac:dyDescent="0.25">
      <c r="A839" s="1"/>
      <c r="B839" s="1"/>
      <c r="C839" s="1"/>
      <c r="D839" s="38"/>
      <c r="E839" s="38"/>
      <c r="F839" s="1"/>
      <c r="G839" s="1"/>
      <c r="H839" s="1"/>
    </row>
    <row r="840" spans="1:8" ht="13.2" x14ac:dyDescent="0.25">
      <c r="A840" s="1"/>
      <c r="B840" s="1"/>
      <c r="C840" s="1"/>
      <c r="D840" s="38"/>
      <c r="E840" s="38"/>
      <c r="F840" s="1"/>
      <c r="G840" s="1"/>
      <c r="H840" s="1"/>
    </row>
    <row r="841" spans="1:8" ht="13.2" x14ac:dyDescent="0.25">
      <c r="A841" s="1"/>
      <c r="B841" s="1"/>
      <c r="C841" s="1"/>
      <c r="D841" s="38"/>
      <c r="E841" s="38"/>
      <c r="F841" s="1"/>
      <c r="G841" s="1"/>
      <c r="H841" s="1"/>
    </row>
    <row r="842" spans="1:8" ht="13.2" x14ac:dyDescent="0.25">
      <c r="A842" s="1"/>
      <c r="B842" s="1"/>
      <c r="C842" s="1"/>
      <c r="D842" s="38"/>
      <c r="E842" s="38"/>
      <c r="F842" s="1"/>
      <c r="G842" s="1"/>
      <c r="H842" s="1"/>
    </row>
    <row r="843" spans="1:8" ht="13.2" x14ac:dyDescent="0.25">
      <c r="A843" s="1"/>
      <c r="B843" s="1"/>
      <c r="C843" s="1"/>
      <c r="D843" s="38"/>
      <c r="E843" s="38"/>
      <c r="F843" s="1"/>
      <c r="G843" s="1"/>
      <c r="H843" s="1"/>
    </row>
    <row r="844" spans="1:8" ht="13.2" x14ac:dyDescent="0.25">
      <c r="A844" s="1"/>
      <c r="B844" s="1"/>
      <c r="C844" s="1"/>
      <c r="D844" s="38"/>
      <c r="E844" s="38"/>
      <c r="F844" s="1"/>
      <c r="G844" s="1"/>
      <c r="H844" s="1"/>
    </row>
    <row r="845" spans="1:8" ht="13.2" x14ac:dyDescent="0.25">
      <c r="A845" s="1"/>
      <c r="B845" s="1"/>
      <c r="C845" s="1"/>
      <c r="D845" s="38"/>
      <c r="E845" s="38"/>
      <c r="F845" s="1"/>
      <c r="G845" s="1"/>
      <c r="H845" s="1"/>
    </row>
    <row r="846" spans="1:8" ht="13.2" x14ac:dyDescent="0.25">
      <c r="A846" s="1"/>
      <c r="B846" s="1"/>
      <c r="C846" s="1"/>
      <c r="D846" s="38"/>
      <c r="E846" s="38"/>
      <c r="F846" s="1"/>
      <c r="G846" s="1"/>
      <c r="H846" s="1"/>
    </row>
    <row r="847" spans="1:8" ht="13.2" x14ac:dyDescent="0.25">
      <c r="A847" s="1"/>
      <c r="B847" s="1"/>
      <c r="C847" s="1"/>
      <c r="D847" s="38"/>
      <c r="E847" s="38"/>
      <c r="F847" s="1"/>
      <c r="G847" s="1"/>
      <c r="H847" s="1"/>
    </row>
    <row r="848" spans="1:8" ht="13.2" x14ac:dyDescent="0.25">
      <c r="A848" s="1"/>
      <c r="B848" s="1"/>
      <c r="C848" s="1"/>
      <c r="D848" s="38"/>
      <c r="E848" s="38"/>
      <c r="F848" s="1"/>
      <c r="G848" s="1"/>
      <c r="H848" s="1"/>
    </row>
    <row r="849" spans="1:8" ht="13.2" x14ac:dyDescent="0.25">
      <c r="A849" s="1"/>
      <c r="B849" s="1"/>
      <c r="C849" s="1"/>
      <c r="D849" s="38"/>
      <c r="E849" s="38"/>
      <c r="F849" s="1"/>
      <c r="G849" s="1"/>
      <c r="H849" s="1"/>
    </row>
    <row r="850" spans="1:8" ht="13.2" x14ac:dyDescent="0.25">
      <c r="A850" s="1"/>
      <c r="B850" s="1"/>
      <c r="C850" s="1"/>
      <c r="D850" s="38"/>
      <c r="E850" s="38"/>
      <c r="F850" s="1"/>
      <c r="G850" s="1"/>
      <c r="H850" s="1"/>
    </row>
    <row r="851" spans="1:8" ht="13.2" x14ac:dyDescent="0.25">
      <c r="A851" s="1"/>
      <c r="B851" s="1"/>
      <c r="C851" s="1"/>
      <c r="D851" s="38"/>
      <c r="E851" s="38"/>
      <c r="F851" s="1"/>
      <c r="G851" s="1"/>
      <c r="H851" s="1"/>
    </row>
    <row r="852" spans="1:8" ht="13.2" x14ac:dyDescent="0.25">
      <c r="A852" s="1"/>
      <c r="B852" s="1"/>
      <c r="C852" s="1"/>
      <c r="D852" s="38"/>
      <c r="E852" s="38"/>
      <c r="F852" s="1"/>
      <c r="G852" s="1"/>
      <c r="H852" s="1"/>
    </row>
    <row r="853" spans="1:8" ht="13.2" x14ac:dyDescent="0.25">
      <c r="A853" s="1"/>
      <c r="B853" s="1"/>
      <c r="C853" s="1"/>
      <c r="D853" s="38"/>
      <c r="E853" s="38"/>
      <c r="F853" s="1"/>
      <c r="G853" s="1"/>
      <c r="H853" s="1"/>
    </row>
    <row r="854" spans="1:8" ht="13.2" x14ac:dyDescent="0.25">
      <c r="A854" s="1"/>
      <c r="B854" s="1"/>
      <c r="C854" s="1"/>
      <c r="D854" s="38"/>
      <c r="E854" s="38"/>
      <c r="F854" s="1"/>
      <c r="G854" s="1"/>
      <c r="H854" s="1"/>
    </row>
    <row r="855" spans="1:8" ht="13.2" x14ac:dyDescent="0.25">
      <c r="A855" s="1"/>
      <c r="B855" s="1"/>
      <c r="C855" s="1"/>
      <c r="D855" s="38"/>
      <c r="E855" s="38"/>
      <c r="F855" s="1"/>
      <c r="G855" s="1"/>
      <c r="H855" s="1"/>
    </row>
    <row r="856" spans="1:8" ht="13.2" x14ac:dyDescent="0.25">
      <c r="A856" s="1"/>
      <c r="B856" s="1"/>
      <c r="C856" s="1"/>
      <c r="D856" s="38"/>
      <c r="E856" s="38"/>
      <c r="F856" s="1"/>
      <c r="G856" s="1"/>
      <c r="H856" s="1"/>
    </row>
    <row r="857" spans="1:8" ht="13.2" x14ac:dyDescent="0.25">
      <c r="A857" s="1"/>
      <c r="B857" s="1"/>
      <c r="C857" s="1"/>
      <c r="D857" s="38"/>
      <c r="E857" s="38"/>
      <c r="F857" s="1"/>
      <c r="G857" s="1"/>
      <c r="H857" s="1"/>
    </row>
    <row r="858" spans="1:8" ht="13.2" x14ac:dyDescent="0.25">
      <c r="A858" s="1"/>
      <c r="B858" s="1"/>
      <c r="C858" s="1"/>
      <c r="D858" s="38"/>
      <c r="E858" s="38"/>
      <c r="F858" s="1"/>
      <c r="G858" s="1"/>
      <c r="H858" s="1"/>
    </row>
    <row r="859" spans="1:8" ht="13.2" x14ac:dyDescent="0.25">
      <c r="A859" s="1"/>
      <c r="B859" s="1"/>
      <c r="C859" s="1"/>
      <c r="D859" s="38"/>
      <c r="E859" s="38"/>
      <c r="F859" s="1"/>
      <c r="G859" s="1"/>
      <c r="H859" s="1"/>
    </row>
    <row r="860" spans="1:8" ht="13.2" x14ac:dyDescent="0.25">
      <c r="A860" s="1"/>
      <c r="B860" s="1"/>
      <c r="C860" s="1"/>
      <c r="D860" s="38"/>
      <c r="E860" s="38"/>
      <c r="F860" s="1"/>
      <c r="G860" s="1"/>
      <c r="H860" s="1"/>
    </row>
    <row r="861" spans="1:8" ht="13.2" x14ac:dyDescent="0.25">
      <c r="A861" s="1"/>
      <c r="B861" s="1"/>
      <c r="C861" s="1"/>
      <c r="D861" s="38"/>
      <c r="E861" s="38"/>
      <c r="F861" s="1"/>
      <c r="G861" s="1"/>
      <c r="H861" s="1"/>
    </row>
    <row r="862" spans="1:8" ht="13.2" x14ac:dyDescent="0.25">
      <c r="A862" s="1"/>
      <c r="B862" s="1"/>
      <c r="C862" s="1"/>
      <c r="D862" s="38"/>
      <c r="E862" s="38"/>
      <c r="F862" s="1"/>
      <c r="G862" s="1"/>
      <c r="H862" s="1"/>
    </row>
    <row r="863" spans="1:8" ht="13.2" x14ac:dyDescent="0.25">
      <c r="A863" s="1"/>
      <c r="B863" s="1"/>
      <c r="C863" s="1"/>
      <c r="D863" s="38"/>
      <c r="E863" s="38"/>
      <c r="F863" s="1"/>
      <c r="G863" s="1"/>
      <c r="H863" s="1"/>
    </row>
    <row r="864" spans="1:8" ht="13.2" x14ac:dyDescent="0.25">
      <c r="A864" s="1"/>
      <c r="B864" s="1"/>
      <c r="C864" s="1"/>
      <c r="D864" s="38"/>
      <c r="E864" s="38"/>
      <c r="F864" s="1"/>
      <c r="G864" s="1"/>
      <c r="H864" s="1"/>
    </row>
    <row r="865" spans="1:8" ht="13.2" x14ac:dyDescent="0.25">
      <c r="A865" s="1"/>
      <c r="B865" s="1"/>
      <c r="C865" s="1"/>
      <c r="D865" s="38"/>
      <c r="E865" s="38"/>
      <c r="F865" s="1"/>
      <c r="G865" s="1"/>
      <c r="H865" s="1"/>
    </row>
    <row r="866" spans="1:8" ht="13.2" x14ac:dyDescent="0.25">
      <c r="A866" s="1"/>
      <c r="B866" s="1"/>
      <c r="C866" s="1"/>
      <c r="D866" s="38"/>
      <c r="E866" s="38"/>
      <c r="F866" s="1"/>
      <c r="G866" s="1"/>
      <c r="H866" s="1"/>
    </row>
    <row r="867" spans="1:8" ht="13.2" x14ac:dyDescent="0.25">
      <c r="A867" s="1"/>
      <c r="B867" s="1"/>
      <c r="C867" s="1"/>
      <c r="D867" s="38"/>
      <c r="E867" s="38"/>
      <c r="F867" s="1"/>
      <c r="G867" s="1"/>
      <c r="H867" s="1"/>
    </row>
    <row r="868" spans="1:8" ht="13.2" x14ac:dyDescent="0.25">
      <c r="A868" s="1"/>
      <c r="B868" s="1"/>
      <c r="C868" s="1"/>
      <c r="D868" s="38"/>
      <c r="E868" s="38"/>
      <c r="F868" s="1"/>
      <c r="G868" s="1"/>
      <c r="H868" s="1"/>
    </row>
    <row r="869" spans="1:8" ht="13.2" x14ac:dyDescent="0.25">
      <c r="A869" s="1"/>
      <c r="B869" s="1"/>
      <c r="C869" s="1"/>
      <c r="D869" s="38"/>
      <c r="E869" s="38"/>
      <c r="F869" s="1"/>
      <c r="G869" s="1"/>
      <c r="H869" s="1"/>
    </row>
    <row r="870" spans="1:8" ht="13.2" x14ac:dyDescent="0.25">
      <c r="A870" s="1"/>
      <c r="B870" s="1"/>
      <c r="C870" s="1"/>
      <c r="D870" s="38"/>
      <c r="E870" s="38"/>
      <c r="F870" s="1"/>
      <c r="G870" s="1"/>
      <c r="H870" s="1"/>
    </row>
    <row r="871" spans="1:8" ht="13.2" x14ac:dyDescent="0.25">
      <c r="A871" s="1"/>
      <c r="B871" s="1"/>
      <c r="C871" s="1"/>
      <c r="D871" s="38"/>
      <c r="E871" s="38"/>
      <c r="F871" s="1"/>
      <c r="G871" s="1"/>
      <c r="H871" s="1"/>
    </row>
    <row r="872" spans="1:8" ht="13.2" x14ac:dyDescent="0.25">
      <c r="A872" s="1"/>
      <c r="B872" s="1"/>
      <c r="C872" s="1"/>
      <c r="D872" s="38"/>
      <c r="E872" s="38"/>
      <c r="F872" s="1"/>
      <c r="G872" s="1"/>
      <c r="H872" s="1"/>
    </row>
    <row r="873" spans="1:8" ht="13.2" x14ac:dyDescent="0.25">
      <c r="A873" s="1"/>
      <c r="B873" s="1"/>
      <c r="C873" s="1"/>
      <c r="D873" s="38"/>
      <c r="E873" s="38"/>
      <c r="F873" s="1"/>
      <c r="G873" s="1"/>
      <c r="H873" s="1"/>
    </row>
    <row r="874" spans="1:8" ht="13.2" x14ac:dyDescent="0.25">
      <c r="A874" s="1"/>
      <c r="B874" s="1"/>
      <c r="C874" s="1"/>
      <c r="D874" s="38"/>
      <c r="E874" s="38"/>
      <c r="F874" s="1"/>
      <c r="G874" s="1"/>
      <c r="H874" s="1"/>
    </row>
    <row r="875" spans="1:8" ht="13.2" x14ac:dyDescent="0.25">
      <c r="A875" s="1"/>
      <c r="B875" s="1"/>
      <c r="C875" s="1"/>
      <c r="D875" s="38"/>
      <c r="E875" s="38"/>
      <c r="F875" s="1"/>
      <c r="G875" s="1"/>
      <c r="H875" s="1"/>
    </row>
    <row r="876" spans="1:8" ht="13.2" x14ac:dyDescent="0.25">
      <c r="A876" s="1"/>
      <c r="B876" s="1"/>
      <c r="C876" s="1"/>
      <c r="D876" s="38"/>
      <c r="E876" s="38"/>
      <c r="F876" s="1"/>
      <c r="G876" s="1"/>
      <c r="H876" s="1"/>
    </row>
    <row r="877" spans="1:8" ht="13.2" x14ac:dyDescent="0.25">
      <c r="A877" s="1"/>
      <c r="B877" s="1"/>
      <c r="C877" s="1"/>
      <c r="D877" s="38"/>
      <c r="E877" s="38"/>
      <c r="F877" s="1"/>
      <c r="G877" s="1"/>
      <c r="H877" s="1"/>
    </row>
    <row r="878" spans="1:8" ht="13.2" x14ac:dyDescent="0.25">
      <c r="A878" s="1"/>
      <c r="B878" s="1"/>
      <c r="C878" s="1"/>
      <c r="D878" s="38"/>
      <c r="E878" s="38"/>
      <c r="F878" s="1"/>
      <c r="G878" s="1"/>
      <c r="H878" s="1"/>
    </row>
    <row r="879" spans="1:8" ht="13.2" x14ac:dyDescent="0.25">
      <c r="A879" s="1"/>
      <c r="B879" s="1"/>
      <c r="C879" s="1"/>
      <c r="D879" s="38"/>
      <c r="E879" s="38"/>
      <c r="F879" s="1"/>
      <c r="G879" s="1"/>
      <c r="H879" s="1"/>
    </row>
    <row r="880" spans="1:8" ht="13.2" x14ac:dyDescent="0.25">
      <c r="A880" s="1"/>
      <c r="B880" s="1"/>
      <c r="C880" s="1"/>
      <c r="D880" s="38"/>
      <c r="E880" s="38"/>
      <c r="F880" s="1"/>
      <c r="G880" s="1"/>
      <c r="H880" s="1"/>
    </row>
    <row r="881" spans="1:8" ht="13.2" x14ac:dyDescent="0.25">
      <c r="A881" s="1"/>
      <c r="B881" s="1"/>
      <c r="C881" s="1"/>
      <c r="D881" s="38"/>
      <c r="E881" s="38"/>
      <c r="F881" s="1"/>
      <c r="G881" s="1"/>
      <c r="H881" s="1"/>
    </row>
    <row r="882" spans="1:8" ht="13.2" x14ac:dyDescent="0.25">
      <c r="A882" s="1"/>
      <c r="B882" s="1"/>
      <c r="C882" s="1"/>
      <c r="D882" s="38"/>
      <c r="E882" s="38"/>
      <c r="F882" s="1"/>
      <c r="G882" s="1"/>
      <c r="H882" s="1"/>
    </row>
    <row r="883" spans="1:8" ht="13.2" x14ac:dyDescent="0.25">
      <c r="A883" s="1"/>
      <c r="B883" s="1"/>
      <c r="C883" s="1"/>
      <c r="D883" s="38"/>
      <c r="E883" s="38"/>
      <c r="F883" s="1"/>
      <c r="G883" s="1"/>
      <c r="H883" s="1"/>
    </row>
    <row r="884" spans="1:8" ht="13.2" x14ac:dyDescent="0.25">
      <c r="A884" s="1"/>
      <c r="B884" s="1"/>
      <c r="C884" s="1"/>
      <c r="D884" s="38"/>
      <c r="E884" s="38"/>
      <c r="F884" s="1"/>
      <c r="G884" s="1"/>
      <c r="H884" s="1"/>
    </row>
    <row r="885" spans="1:8" ht="13.2" x14ac:dyDescent="0.25">
      <c r="A885" s="1"/>
      <c r="B885" s="1"/>
      <c r="C885" s="1"/>
      <c r="D885" s="38"/>
      <c r="E885" s="38"/>
      <c r="F885" s="1"/>
      <c r="G885" s="1"/>
      <c r="H885" s="1"/>
    </row>
    <row r="886" spans="1:8" ht="13.2" x14ac:dyDescent="0.25">
      <c r="A886" s="1"/>
      <c r="B886" s="1"/>
      <c r="C886" s="1"/>
      <c r="D886" s="38"/>
      <c r="E886" s="38"/>
      <c r="F886" s="1"/>
      <c r="G886" s="1"/>
      <c r="H886" s="1"/>
    </row>
    <row r="887" spans="1:8" ht="13.2" x14ac:dyDescent="0.25">
      <c r="A887" s="1"/>
      <c r="B887" s="1"/>
      <c r="C887" s="1"/>
      <c r="D887" s="38"/>
      <c r="E887" s="38"/>
      <c r="F887" s="1"/>
      <c r="G887" s="1"/>
      <c r="H887" s="1"/>
    </row>
    <row r="888" spans="1:8" ht="13.2" x14ac:dyDescent="0.25">
      <c r="A888" s="1"/>
      <c r="B888" s="1"/>
      <c r="C888" s="1"/>
      <c r="D888" s="38"/>
      <c r="E888" s="38"/>
      <c r="F888" s="1"/>
      <c r="G888" s="1"/>
      <c r="H888" s="1"/>
    </row>
    <row r="889" spans="1:8" ht="13.2" x14ac:dyDescent="0.25">
      <c r="A889" s="1"/>
      <c r="B889" s="1"/>
      <c r="C889" s="1"/>
      <c r="D889" s="38"/>
      <c r="E889" s="38"/>
      <c r="F889" s="1"/>
      <c r="G889" s="1"/>
      <c r="H889" s="1"/>
    </row>
    <row r="890" spans="1:8" ht="13.2" x14ac:dyDescent="0.25">
      <c r="A890" s="1"/>
      <c r="B890" s="1"/>
      <c r="C890" s="1"/>
      <c r="D890" s="38"/>
      <c r="E890" s="38"/>
      <c r="F890" s="1"/>
      <c r="G890" s="1"/>
      <c r="H890" s="1"/>
    </row>
    <row r="891" spans="1:8" ht="13.2" x14ac:dyDescent="0.25">
      <c r="A891" s="1"/>
      <c r="B891" s="1"/>
      <c r="C891" s="1"/>
      <c r="D891" s="38"/>
      <c r="E891" s="38"/>
      <c r="F891" s="1"/>
      <c r="G891" s="1"/>
      <c r="H891" s="1"/>
    </row>
    <row r="892" spans="1:8" ht="13.2" x14ac:dyDescent="0.25">
      <c r="A892" s="1"/>
      <c r="B892" s="1"/>
      <c r="C892" s="1"/>
      <c r="D892" s="38"/>
      <c r="E892" s="38"/>
      <c r="F892" s="1"/>
      <c r="G892" s="1"/>
      <c r="H892" s="1"/>
    </row>
    <row r="893" spans="1:8" ht="13.2" x14ac:dyDescent="0.25">
      <c r="A893" s="1"/>
      <c r="B893" s="1"/>
      <c r="C893" s="1"/>
      <c r="D893" s="38"/>
      <c r="E893" s="38"/>
      <c r="F893" s="1"/>
      <c r="G893" s="1"/>
      <c r="H893" s="1"/>
    </row>
    <row r="894" spans="1:8" ht="13.2" x14ac:dyDescent="0.25">
      <c r="A894" s="1"/>
      <c r="B894" s="1"/>
      <c r="C894" s="1"/>
      <c r="D894" s="38"/>
      <c r="E894" s="38"/>
      <c r="F894" s="1"/>
      <c r="G894" s="1"/>
      <c r="H894" s="1"/>
    </row>
    <row r="895" spans="1:8" ht="13.2" x14ac:dyDescent="0.25">
      <c r="A895" s="1"/>
      <c r="B895" s="1"/>
      <c r="C895" s="1"/>
      <c r="D895" s="38"/>
      <c r="E895" s="38"/>
      <c r="F895" s="1"/>
      <c r="G895" s="1"/>
      <c r="H895" s="1"/>
    </row>
    <row r="896" spans="1:8" ht="13.2" x14ac:dyDescent="0.25">
      <c r="A896" s="1"/>
      <c r="B896" s="1"/>
      <c r="C896" s="1"/>
      <c r="D896" s="38"/>
      <c r="E896" s="38"/>
      <c r="F896" s="1"/>
      <c r="G896" s="1"/>
      <c r="H896" s="1"/>
    </row>
    <row r="897" spans="1:8" ht="13.2" x14ac:dyDescent="0.25">
      <c r="A897" s="1"/>
      <c r="B897" s="1"/>
      <c r="C897" s="1"/>
      <c r="D897" s="38"/>
      <c r="E897" s="38"/>
      <c r="F897" s="1"/>
      <c r="G897" s="1"/>
      <c r="H897" s="1"/>
    </row>
    <row r="898" spans="1:8" ht="13.2" x14ac:dyDescent="0.25">
      <c r="A898" s="1"/>
      <c r="B898" s="1"/>
      <c r="C898" s="1"/>
      <c r="D898" s="38"/>
      <c r="E898" s="38"/>
      <c r="F898" s="1"/>
      <c r="G898" s="1"/>
      <c r="H898" s="1"/>
    </row>
    <row r="899" spans="1:8" ht="13.2" x14ac:dyDescent="0.25">
      <c r="A899" s="1"/>
      <c r="B899" s="1"/>
      <c r="C899" s="1"/>
      <c r="D899" s="38"/>
      <c r="E899" s="38"/>
      <c r="F899" s="1"/>
      <c r="G899" s="1"/>
      <c r="H899" s="1"/>
    </row>
    <row r="900" spans="1:8" ht="13.2" x14ac:dyDescent="0.25">
      <c r="A900" s="1"/>
      <c r="B900" s="1"/>
      <c r="C900" s="1"/>
      <c r="D900" s="38"/>
      <c r="E900" s="38"/>
      <c r="F900" s="1"/>
      <c r="G900" s="1"/>
      <c r="H900" s="1"/>
    </row>
    <row r="901" spans="1:8" ht="13.2" x14ac:dyDescent="0.25">
      <c r="A901" s="1"/>
      <c r="B901" s="1"/>
      <c r="C901" s="1"/>
      <c r="D901" s="38"/>
      <c r="E901" s="38"/>
      <c r="F901" s="1"/>
      <c r="G901" s="1"/>
      <c r="H901" s="1"/>
    </row>
    <row r="902" spans="1:8" ht="13.2" x14ac:dyDescent="0.25">
      <c r="A902" s="1"/>
      <c r="B902" s="1"/>
      <c r="C902" s="1"/>
      <c r="D902" s="38"/>
      <c r="E902" s="38"/>
      <c r="F902" s="1"/>
      <c r="G902" s="1"/>
      <c r="H902" s="1"/>
    </row>
    <row r="903" spans="1:8" ht="13.2" x14ac:dyDescent="0.25">
      <c r="A903" s="1"/>
      <c r="B903" s="1"/>
      <c r="C903" s="1"/>
      <c r="D903" s="38"/>
      <c r="E903" s="38"/>
      <c r="F903" s="1"/>
      <c r="G903" s="1"/>
      <c r="H903" s="1"/>
    </row>
    <row r="904" spans="1:8" ht="13.2" x14ac:dyDescent="0.25">
      <c r="A904" s="1"/>
      <c r="B904" s="1"/>
      <c r="C904" s="1"/>
      <c r="D904" s="38"/>
      <c r="E904" s="38"/>
      <c r="F904" s="1"/>
      <c r="G904" s="1"/>
      <c r="H904" s="1"/>
    </row>
    <row r="905" spans="1:8" ht="13.2" x14ac:dyDescent="0.25">
      <c r="A905" s="1"/>
      <c r="B905" s="1"/>
      <c r="C905" s="1"/>
      <c r="D905" s="38"/>
      <c r="E905" s="38"/>
      <c r="F905" s="1"/>
      <c r="G905" s="1"/>
      <c r="H905" s="1"/>
    </row>
    <row r="906" spans="1:8" ht="13.2" x14ac:dyDescent="0.25">
      <c r="A906" s="1"/>
      <c r="B906" s="1"/>
      <c r="C906" s="1"/>
      <c r="D906" s="38"/>
      <c r="E906" s="38"/>
      <c r="F906" s="1"/>
      <c r="G906" s="1"/>
      <c r="H906" s="1"/>
    </row>
    <row r="907" spans="1:8" ht="13.2" x14ac:dyDescent="0.25">
      <c r="A907" s="1"/>
      <c r="B907" s="1"/>
      <c r="C907" s="1"/>
      <c r="D907" s="38"/>
      <c r="E907" s="38"/>
      <c r="F907" s="1"/>
      <c r="G907" s="1"/>
      <c r="H907" s="1"/>
    </row>
    <row r="908" spans="1:8" ht="13.2" x14ac:dyDescent="0.25">
      <c r="A908" s="1"/>
      <c r="B908" s="1"/>
      <c r="C908" s="1"/>
      <c r="D908" s="38"/>
      <c r="E908" s="38"/>
      <c r="F908" s="1"/>
      <c r="G908" s="1"/>
      <c r="H908" s="1"/>
    </row>
    <row r="909" spans="1:8" ht="13.2" x14ac:dyDescent="0.25">
      <c r="A909" s="1"/>
      <c r="B909" s="1"/>
      <c r="C909" s="1"/>
      <c r="D909" s="38"/>
      <c r="E909" s="38"/>
      <c r="F909" s="1"/>
      <c r="G909" s="1"/>
      <c r="H909" s="1"/>
    </row>
    <row r="910" spans="1:8" ht="13.2" x14ac:dyDescent="0.25">
      <c r="A910" s="1"/>
      <c r="B910" s="1"/>
      <c r="C910" s="1"/>
      <c r="D910" s="38"/>
      <c r="E910" s="38"/>
      <c r="F910" s="1"/>
      <c r="G910" s="1"/>
      <c r="H910" s="1"/>
    </row>
    <row r="911" spans="1:8" ht="13.2" x14ac:dyDescent="0.25">
      <c r="A911" s="1"/>
      <c r="B911" s="1"/>
      <c r="C911" s="1"/>
      <c r="D911" s="38"/>
      <c r="E911" s="38"/>
      <c r="F911" s="1"/>
      <c r="G911" s="1"/>
      <c r="H911" s="1"/>
    </row>
    <row r="912" spans="1:8" ht="13.2" x14ac:dyDescent="0.25">
      <c r="A912" s="1"/>
      <c r="B912" s="1"/>
      <c r="C912" s="1"/>
      <c r="D912" s="38"/>
      <c r="E912" s="38"/>
      <c r="F912" s="1"/>
      <c r="G912" s="1"/>
      <c r="H912" s="1"/>
    </row>
    <row r="913" spans="1:8" ht="13.2" x14ac:dyDescent="0.25">
      <c r="A913" s="1"/>
      <c r="B913" s="1"/>
      <c r="C913" s="1"/>
      <c r="D913" s="38"/>
      <c r="E913" s="38"/>
      <c r="F913" s="1"/>
      <c r="G913" s="1"/>
      <c r="H913" s="1"/>
    </row>
    <row r="914" spans="1:8" ht="13.2" x14ac:dyDescent="0.25">
      <c r="A914" s="1"/>
      <c r="B914" s="1"/>
      <c r="C914" s="1"/>
      <c r="D914" s="38"/>
      <c r="E914" s="38"/>
      <c r="F914" s="1"/>
      <c r="G914" s="1"/>
      <c r="H914" s="1"/>
    </row>
    <row r="915" spans="1:8" ht="13.2" x14ac:dyDescent="0.25">
      <c r="A915" s="1"/>
      <c r="B915" s="1"/>
      <c r="C915" s="1"/>
      <c r="D915" s="38"/>
      <c r="E915" s="38"/>
      <c r="F915" s="1"/>
      <c r="G915" s="1"/>
      <c r="H915" s="1"/>
    </row>
    <row r="916" spans="1:8" ht="13.2" x14ac:dyDescent="0.25">
      <c r="A916" s="1"/>
      <c r="B916" s="1"/>
      <c r="C916" s="1"/>
      <c r="D916" s="38"/>
      <c r="E916" s="38"/>
      <c r="F916" s="1"/>
      <c r="G916" s="1"/>
      <c r="H916" s="1"/>
    </row>
    <row r="917" spans="1:8" ht="13.2" x14ac:dyDescent="0.25">
      <c r="A917" s="1"/>
      <c r="B917" s="1"/>
      <c r="C917" s="1"/>
      <c r="D917" s="38"/>
      <c r="E917" s="38"/>
      <c r="F917" s="1"/>
      <c r="G917" s="1"/>
      <c r="H917" s="1"/>
    </row>
    <row r="918" spans="1:8" ht="13.2" x14ac:dyDescent="0.25">
      <c r="A918" s="1"/>
      <c r="B918" s="1"/>
      <c r="C918" s="1"/>
      <c r="D918" s="38"/>
      <c r="E918" s="38"/>
      <c r="F918" s="1"/>
      <c r="G918" s="1"/>
      <c r="H918" s="1"/>
    </row>
    <row r="919" spans="1:8" ht="13.2" x14ac:dyDescent="0.25">
      <c r="A919" s="1"/>
      <c r="B919" s="1"/>
      <c r="C919" s="1"/>
      <c r="D919" s="38"/>
      <c r="E919" s="38"/>
      <c r="F919" s="1"/>
      <c r="G919" s="1"/>
      <c r="H919" s="1"/>
    </row>
    <row r="920" spans="1:8" ht="13.2" x14ac:dyDescent="0.25">
      <c r="A920" s="1"/>
      <c r="B920" s="1"/>
      <c r="C920" s="1"/>
      <c r="D920" s="38"/>
      <c r="E920" s="38"/>
      <c r="F920" s="1"/>
      <c r="G920" s="1"/>
      <c r="H920" s="1"/>
    </row>
    <row r="921" spans="1:8" ht="13.2" x14ac:dyDescent="0.25">
      <c r="A921" s="1"/>
      <c r="B921" s="1"/>
      <c r="C921" s="1"/>
      <c r="D921" s="38"/>
      <c r="E921" s="38"/>
      <c r="F921" s="1"/>
      <c r="G921" s="1"/>
      <c r="H921" s="1"/>
    </row>
    <row r="922" spans="1:8" ht="13.2" x14ac:dyDescent="0.25">
      <c r="A922" s="1"/>
      <c r="B922" s="1"/>
      <c r="C922" s="1"/>
      <c r="D922" s="38"/>
      <c r="E922" s="38"/>
      <c r="F922" s="1"/>
      <c r="G922" s="1"/>
      <c r="H922" s="1"/>
    </row>
    <row r="923" spans="1:8" ht="13.2" x14ac:dyDescent="0.25">
      <c r="A923" s="1"/>
      <c r="B923" s="1"/>
      <c r="C923" s="1"/>
      <c r="D923" s="38"/>
      <c r="E923" s="38"/>
      <c r="F923" s="1"/>
      <c r="G923" s="1"/>
      <c r="H923" s="1"/>
    </row>
    <row r="924" spans="1:8" ht="13.2" x14ac:dyDescent="0.25">
      <c r="A924" s="1"/>
      <c r="B924" s="1"/>
      <c r="C924" s="1"/>
      <c r="D924" s="38"/>
      <c r="E924" s="38"/>
      <c r="F924" s="1"/>
      <c r="G924" s="1"/>
      <c r="H924" s="1"/>
    </row>
    <row r="925" spans="1:8" ht="13.2" x14ac:dyDescent="0.25">
      <c r="A925" s="1"/>
      <c r="B925" s="1"/>
      <c r="C925" s="1"/>
      <c r="D925" s="38"/>
      <c r="E925" s="38"/>
      <c r="F925" s="1"/>
      <c r="G925" s="1"/>
      <c r="H925" s="1"/>
    </row>
    <row r="926" spans="1:8" ht="13.2" x14ac:dyDescent="0.25">
      <c r="A926" s="1"/>
      <c r="B926" s="1"/>
      <c r="C926" s="1"/>
      <c r="D926" s="38"/>
      <c r="E926" s="38"/>
      <c r="F926" s="1"/>
      <c r="G926" s="1"/>
      <c r="H926" s="1"/>
    </row>
    <row r="927" spans="1:8" ht="13.2" x14ac:dyDescent="0.25">
      <c r="A927" s="1"/>
      <c r="B927" s="1"/>
      <c r="C927" s="1"/>
      <c r="D927" s="38"/>
      <c r="E927" s="38"/>
      <c r="F927" s="1"/>
      <c r="G927" s="1"/>
      <c r="H927" s="1"/>
    </row>
    <row r="928" spans="1:8" ht="13.2" x14ac:dyDescent="0.25">
      <c r="A928" s="1"/>
      <c r="B928" s="1"/>
      <c r="C928" s="1"/>
      <c r="D928" s="38"/>
      <c r="E928" s="38"/>
      <c r="F928" s="1"/>
      <c r="G928" s="1"/>
      <c r="H928" s="1"/>
    </row>
    <row r="929" spans="1:8" ht="13.2" x14ac:dyDescent="0.25">
      <c r="A929" s="1"/>
      <c r="B929" s="1"/>
      <c r="C929" s="1"/>
      <c r="D929" s="38"/>
      <c r="E929" s="38"/>
      <c r="F929" s="1"/>
      <c r="G929" s="1"/>
      <c r="H929" s="1"/>
    </row>
    <row r="930" spans="1:8" ht="13.2" x14ac:dyDescent="0.25">
      <c r="A930" s="1"/>
      <c r="B930" s="1"/>
      <c r="C930" s="1"/>
      <c r="D930" s="38"/>
      <c r="E930" s="38"/>
      <c r="F930" s="1"/>
      <c r="G930" s="1"/>
      <c r="H930" s="1"/>
    </row>
    <row r="931" spans="1:8" ht="13.2" x14ac:dyDescent="0.25">
      <c r="A931" s="1"/>
      <c r="B931" s="1"/>
      <c r="C931" s="1"/>
      <c r="D931" s="38"/>
      <c r="E931" s="38"/>
      <c r="F931" s="1"/>
      <c r="G931" s="1"/>
      <c r="H931" s="1"/>
    </row>
    <row r="932" spans="1:8" ht="13.2" x14ac:dyDescent="0.25">
      <c r="A932" s="1"/>
      <c r="B932" s="1"/>
      <c r="C932" s="1"/>
      <c r="D932" s="38"/>
      <c r="E932" s="38"/>
      <c r="F932" s="1"/>
      <c r="G932" s="1"/>
      <c r="H932" s="1"/>
    </row>
    <row r="933" spans="1:8" ht="13.2" x14ac:dyDescent="0.25">
      <c r="A933" s="1"/>
      <c r="B933" s="1"/>
      <c r="C933" s="1"/>
      <c r="D933" s="38"/>
      <c r="E933" s="38"/>
      <c r="F933" s="1"/>
      <c r="G933" s="1"/>
      <c r="H933" s="1"/>
    </row>
    <row r="934" spans="1:8" ht="13.2" x14ac:dyDescent="0.25">
      <c r="A934" s="1"/>
      <c r="B934" s="1"/>
      <c r="C934" s="1"/>
      <c r="D934" s="38"/>
      <c r="E934" s="38"/>
      <c r="F934" s="1"/>
      <c r="G934" s="1"/>
      <c r="H934" s="1"/>
    </row>
    <row r="935" spans="1:8" ht="13.2" x14ac:dyDescent="0.25">
      <c r="A935" s="1"/>
      <c r="B935" s="1"/>
      <c r="C935" s="1"/>
      <c r="D935" s="38"/>
      <c r="E935" s="38"/>
      <c r="F935" s="1"/>
      <c r="G935" s="1"/>
      <c r="H935" s="1"/>
    </row>
    <row r="936" spans="1:8" ht="13.2" x14ac:dyDescent="0.25">
      <c r="A936" s="1"/>
      <c r="B936" s="1"/>
      <c r="C936" s="1"/>
      <c r="D936" s="38"/>
      <c r="E936" s="38"/>
      <c r="F936" s="1"/>
      <c r="G936" s="1"/>
      <c r="H936" s="1"/>
    </row>
    <row r="937" spans="1:8" ht="13.2" x14ac:dyDescent="0.25">
      <c r="A937" s="1"/>
      <c r="B937" s="1"/>
      <c r="C937" s="1"/>
      <c r="D937" s="38"/>
      <c r="E937" s="38"/>
      <c r="F937" s="1"/>
      <c r="G937" s="1"/>
      <c r="H937" s="1"/>
    </row>
    <row r="938" spans="1:8" ht="13.2" x14ac:dyDescent="0.25">
      <c r="A938" s="1"/>
      <c r="B938" s="1"/>
      <c r="C938" s="1"/>
      <c r="D938" s="38"/>
      <c r="E938" s="38"/>
      <c r="F938" s="1"/>
      <c r="G938" s="1"/>
      <c r="H938" s="1"/>
    </row>
    <row r="939" spans="1:8" ht="13.2" x14ac:dyDescent="0.25">
      <c r="A939" s="1"/>
      <c r="B939" s="1"/>
      <c r="C939" s="1"/>
      <c r="D939" s="38"/>
      <c r="E939" s="38"/>
      <c r="F939" s="1"/>
      <c r="G939" s="1"/>
      <c r="H939" s="1"/>
    </row>
    <row r="940" spans="1:8" ht="13.2" x14ac:dyDescent="0.25">
      <c r="A940" s="1"/>
      <c r="B940" s="1"/>
      <c r="C940" s="1"/>
      <c r="D940" s="38"/>
      <c r="E940" s="38"/>
      <c r="F940" s="1"/>
      <c r="G940" s="1"/>
      <c r="H940" s="1"/>
    </row>
    <row r="941" spans="1:8" ht="13.2" x14ac:dyDescent="0.25">
      <c r="A941" s="1"/>
      <c r="B941" s="1"/>
      <c r="C941" s="1"/>
      <c r="D941" s="38"/>
      <c r="E941" s="38"/>
      <c r="F941" s="1"/>
      <c r="G941" s="1"/>
      <c r="H941" s="1"/>
    </row>
    <row r="942" spans="1:8" ht="13.2" x14ac:dyDescent="0.25">
      <c r="A942" s="1"/>
      <c r="B942" s="1"/>
      <c r="C942" s="1"/>
      <c r="D942" s="38"/>
      <c r="E942" s="38"/>
      <c r="F942" s="1"/>
      <c r="G942" s="1"/>
      <c r="H942" s="1"/>
    </row>
    <row r="943" spans="1:8" ht="13.2" x14ac:dyDescent="0.25">
      <c r="A943" s="1"/>
      <c r="B943" s="1"/>
      <c r="C943" s="1"/>
      <c r="D943" s="38"/>
      <c r="E943" s="38"/>
      <c r="F943" s="1"/>
      <c r="G943" s="1"/>
      <c r="H943" s="1"/>
    </row>
    <row r="944" spans="1:8" ht="13.2" x14ac:dyDescent="0.25">
      <c r="A944" s="1"/>
      <c r="B944" s="1"/>
      <c r="C944" s="1"/>
      <c r="D944" s="38"/>
      <c r="E944" s="38"/>
      <c r="F944" s="1"/>
      <c r="G944" s="1"/>
      <c r="H944" s="1"/>
    </row>
    <row r="945" spans="1:8" ht="13.2" x14ac:dyDescent="0.25">
      <c r="A945" s="1"/>
      <c r="B945" s="1"/>
      <c r="C945" s="1"/>
      <c r="D945" s="38"/>
      <c r="E945" s="38"/>
      <c r="F945" s="1"/>
      <c r="G945" s="1"/>
      <c r="H945" s="1"/>
    </row>
    <row r="946" spans="1:8" ht="13.2" x14ac:dyDescent="0.25">
      <c r="A946" s="1"/>
      <c r="B946" s="1"/>
      <c r="C946" s="1"/>
      <c r="D946" s="38"/>
      <c r="E946" s="38"/>
      <c r="F946" s="1"/>
      <c r="G946" s="1"/>
      <c r="H946" s="1"/>
    </row>
    <row r="947" spans="1:8" ht="13.2" x14ac:dyDescent="0.25">
      <c r="A947" s="1"/>
      <c r="B947" s="1"/>
      <c r="C947" s="1"/>
      <c r="D947" s="38"/>
      <c r="E947" s="38"/>
      <c r="F947" s="1"/>
      <c r="G947" s="1"/>
      <c r="H947" s="1"/>
    </row>
    <row r="948" spans="1:8" ht="13.2" x14ac:dyDescent="0.25">
      <c r="A948" s="1"/>
      <c r="B948" s="1"/>
      <c r="C948" s="1"/>
      <c r="D948" s="38"/>
      <c r="E948" s="38"/>
      <c r="F948" s="1"/>
      <c r="G948" s="1"/>
      <c r="H948" s="1"/>
    </row>
    <row r="949" spans="1:8" ht="13.2" x14ac:dyDescent="0.25">
      <c r="A949" s="1"/>
      <c r="B949" s="1"/>
      <c r="C949" s="1"/>
      <c r="D949" s="38"/>
      <c r="E949" s="38"/>
      <c r="F949" s="1"/>
      <c r="G949" s="1"/>
      <c r="H949" s="1"/>
    </row>
    <row r="950" spans="1:8" ht="13.2" x14ac:dyDescent="0.25">
      <c r="A950" s="1"/>
      <c r="B950" s="1"/>
      <c r="C950" s="1"/>
      <c r="D950" s="38"/>
      <c r="E950" s="38"/>
      <c r="F950" s="1"/>
      <c r="G950" s="1"/>
      <c r="H950" s="1"/>
    </row>
    <row r="951" spans="1:8" ht="13.2" x14ac:dyDescent="0.25">
      <c r="A951" s="1"/>
      <c r="B951" s="1"/>
      <c r="C951" s="1"/>
      <c r="D951" s="38"/>
      <c r="E951" s="38"/>
      <c r="F951" s="1"/>
      <c r="G951" s="1"/>
      <c r="H951" s="1"/>
    </row>
    <row r="952" spans="1:8" ht="13.2" x14ac:dyDescent="0.25">
      <c r="A952" s="1"/>
      <c r="B952" s="1"/>
      <c r="C952" s="1"/>
      <c r="D952" s="38"/>
      <c r="E952" s="38"/>
      <c r="F952" s="1"/>
      <c r="G952" s="1"/>
      <c r="H952" s="1"/>
    </row>
    <row r="953" spans="1:8" ht="13.2" x14ac:dyDescent="0.25">
      <c r="A953" s="1"/>
      <c r="B953" s="1"/>
      <c r="C953" s="1"/>
      <c r="D953" s="38"/>
      <c r="E953" s="38"/>
      <c r="F953" s="1"/>
      <c r="G953" s="1"/>
      <c r="H953" s="1"/>
    </row>
    <row r="954" spans="1:8" ht="13.2" x14ac:dyDescent="0.25">
      <c r="A954" s="1"/>
      <c r="B954" s="1"/>
      <c r="C954" s="1"/>
      <c r="D954" s="38"/>
      <c r="E954" s="38"/>
      <c r="F954" s="1"/>
      <c r="G954" s="1"/>
      <c r="H954" s="1"/>
    </row>
    <row r="955" spans="1:8" ht="13.2" x14ac:dyDescent="0.25">
      <c r="A955" s="1"/>
      <c r="B955" s="1"/>
      <c r="C955" s="1"/>
      <c r="D955" s="38"/>
      <c r="E955" s="38"/>
      <c r="F955" s="1"/>
      <c r="G955" s="1"/>
      <c r="H955" s="1"/>
    </row>
    <row r="956" spans="1:8" ht="13.2" x14ac:dyDescent="0.25">
      <c r="A956" s="1"/>
      <c r="B956" s="1"/>
      <c r="C956" s="1"/>
      <c r="D956" s="38"/>
      <c r="E956" s="38"/>
      <c r="F956" s="1"/>
      <c r="G956" s="1"/>
      <c r="H956" s="1"/>
    </row>
    <row r="957" spans="1:8" ht="13.2" x14ac:dyDescent="0.25">
      <c r="A957" s="1"/>
      <c r="B957" s="1"/>
      <c r="C957" s="1"/>
      <c r="D957" s="38"/>
      <c r="E957" s="38"/>
      <c r="F957" s="1"/>
      <c r="G957" s="1"/>
      <c r="H957" s="1"/>
    </row>
    <row r="958" spans="1:8" ht="13.2" x14ac:dyDescent="0.25">
      <c r="A958" s="1"/>
      <c r="B958" s="1"/>
      <c r="C958" s="1"/>
      <c r="D958" s="38"/>
      <c r="E958" s="38"/>
      <c r="F958" s="1"/>
      <c r="G958" s="1"/>
      <c r="H958" s="1"/>
    </row>
    <row r="959" spans="1:8" ht="13.2" x14ac:dyDescent="0.25">
      <c r="A959" s="1"/>
      <c r="B959" s="1"/>
      <c r="C959" s="1"/>
      <c r="D959" s="38"/>
      <c r="E959" s="38"/>
      <c r="F959" s="1"/>
      <c r="G959" s="1"/>
      <c r="H959" s="1"/>
    </row>
    <row r="960" spans="1:8" ht="13.2" x14ac:dyDescent="0.25">
      <c r="A960" s="1"/>
      <c r="B960" s="1"/>
      <c r="C960" s="1"/>
      <c r="D960" s="38"/>
      <c r="E960" s="38"/>
      <c r="F960" s="1"/>
      <c r="G960" s="1"/>
      <c r="H960" s="1"/>
    </row>
    <row r="961" spans="1:8" ht="13.2" x14ac:dyDescent="0.25">
      <c r="A961" s="1"/>
      <c r="B961" s="1"/>
      <c r="C961" s="1"/>
      <c r="D961" s="38"/>
      <c r="E961" s="38"/>
      <c r="F961" s="1"/>
      <c r="G961" s="1"/>
      <c r="H961" s="1"/>
    </row>
    <row r="962" spans="1:8" ht="13.2" x14ac:dyDescent="0.25">
      <c r="A962" s="1"/>
      <c r="B962" s="1"/>
      <c r="C962" s="1"/>
      <c r="D962" s="38"/>
      <c r="E962" s="38"/>
      <c r="F962" s="1"/>
      <c r="G962" s="1"/>
      <c r="H962" s="1"/>
    </row>
    <row r="963" spans="1:8" ht="13.2" x14ac:dyDescent="0.25">
      <c r="A963" s="1"/>
      <c r="B963" s="1"/>
      <c r="C963" s="1"/>
      <c r="D963" s="38"/>
      <c r="E963" s="38"/>
      <c r="F963" s="1"/>
      <c r="G963" s="1"/>
      <c r="H963" s="1"/>
    </row>
    <row r="964" spans="1:8" ht="13.2" x14ac:dyDescent="0.25">
      <c r="A964" s="1"/>
      <c r="B964" s="1"/>
      <c r="C964" s="1"/>
      <c r="D964" s="38"/>
      <c r="E964" s="38"/>
      <c r="F964" s="1"/>
      <c r="G964" s="1"/>
      <c r="H964" s="1"/>
    </row>
    <row r="965" spans="1:8" ht="13.2" x14ac:dyDescent="0.25">
      <c r="A965" s="1"/>
      <c r="B965" s="1"/>
      <c r="C965" s="1"/>
      <c r="D965" s="38"/>
      <c r="E965" s="38"/>
      <c r="F965" s="1"/>
      <c r="G965" s="1"/>
      <c r="H965" s="1"/>
    </row>
    <row r="966" spans="1:8" ht="13.2" x14ac:dyDescent="0.25">
      <c r="A966" s="1"/>
      <c r="B966" s="1"/>
      <c r="C966" s="1"/>
      <c r="D966" s="38"/>
      <c r="E966" s="38"/>
      <c r="F966" s="1"/>
      <c r="G966" s="1"/>
      <c r="H966" s="1"/>
    </row>
    <row r="967" spans="1:8" ht="13.2" x14ac:dyDescent="0.25">
      <c r="A967" s="1"/>
      <c r="B967" s="1"/>
      <c r="C967" s="1"/>
      <c r="D967" s="38"/>
      <c r="E967" s="38"/>
      <c r="F967" s="1"/>
      <c r="G967" s="1"/>
      <c r="H967" s="1"/>
    </row>
    <row r="968" spans="1:8" ht="13.2" x14ac:dyDescent="0.25">
      <c r="A968" s="1"/>
      <c r="B968" s="1"/>
      <c r="C968" s="1"/>
      <c r="D968" s="38"/>
      <c r="E968" s="38"/>
      <c r="F968" s="1"/>
      <c r="G968" s="1"/>
      <c r="H968" s="1"/>
    </row>
    <row r="969" spans="1:8" ht="13.2" x14ac:dyDescent="0.25">
      <c r="A969" s="1"/>
      <c r="B969" s="1"/>
      <c r="C969" s="1"/>
      <c r="D969" s="38"/>
      <c r="E969" s="38"/>
      <c r="F969" s="1"/>
      <c r="G969" s="1"/>
      <c r="H969" s="1"/>
    </row>
    <row r="970" spans="1:8" ht="13.2" x14ac:dyDescent="0.25">
      <c r="A970" s="1"/>
      <c r="B970" s="1"/>
      <c r="C970" s="1"/>
      <c r="D970" s="38"/>
      <c r="E970" s="38"/>
      <c r="F970" s="1"/>
      <c r="G970" s="1"/>
      <c r="H970" s="1"/>
    </row>
    <row r="971" spans="1:8" ht="13.2" x14ac:dyDescent="0.25">
      <c r="A971" s="1"/>
      <c r="B971" s="1"/>
      <c r="C971" s="1"/>
      <c r="D971" s="38"/>
      <c r="E971" s="38"/>
      <c r="F971" s="1"/>
      <c r="G971" s="1"/>
      <c r="H971" s="1"/>
    </row>
    <row r="972" spans="1:8" ht="13.2" x14ac:dyDescent="0.25">
      <c r="A972" s="1"/>
      <c r="B972" s="1"/>
      <c r="C972" s="1"/>
      <c r="D972" s="38"/>
      <c r="E972" s="38"/>
      <c r="F972" s="1"/>
      <c r="G972" s="1"/>
      <c r="H972" s="1"/>
    </row>
    <row r="973" spans="1:8" ht="13.2" x14ac:dyDescent="0.25">
      <c r="A973" s="1"/>
      <c r="B973" s="1"/>
      <c r="C973" s="1"/>
      <c r="D973" s="38"/>
      <c r="E973" s="38"/>
      <c r="F973" s="1"/>
      <c r="G973" s="1"/>
      <c r="H973" s="1"/>
    </row>
    <row r="974" spans="1:8" ht="13.2" x14ac:dyDescent="0.25">
      <c r="A974" s="1"/>
      <c r="B974" s="1"/>
      <c r="C974" s="1"/>
      <c r="D974" s="38"/>
      <c r="E974" s="38"/>
      <c r="F974" s="1"/>
      <c r="G974" s="1"/>
      <c r="H974" s="1"/>
    </row>
    <row r="975" spans="1:8" ht="13.2" x14ac:dyDescent="0.25">
      <c r="A975" s="1"/>
      <c r="B975" s="1"/>
      <c r="C975" s="1"/>
      <c r="D975" s="38"/>
      <c r="E975" s="38"/>
      <c r="F975" s="1"/>
      <c r="G975" s="1"/>
      <c r="H975" s="1"/>
    </row>
    <row r="976" spans="1:8" ht="13.2" x14ac:dyDescent="0.25">
      <c r="A976" s="1"/>
      <c r="B976" s="1"/>
      <c r="C976" s="1"/>
      <c r="D976" s="38"/>
      <c r="E976" s="38"/>
      <c r="F976" s="1"/>
      <c r="G976" s="1"/>
      <c r="H976" s="1"/>
    </row>
    <row r="977" spans="1:8" ht="13.2" x14ac:dyDescent="0.25">
      <c r="A977" s="1"/>
      <c r="B977" s="1"/>
      <c r="C977" s="1"/>
      <c r="D977" s="38"/>
      <c r="E977" s="38"/>
      <c r="F977" s="1"/>
      <c r="G977" s="1"/>
      <c r="H977" s="1"/>
    </row>
    <row r="978" spans="1:8" ht="13.2" x14ac:dyDescent="0.25">
      <c r="A978" s="1"/>
      <c r="B978" s="1"/>
      <c r="C978" s="1"/>
      <c r="D978" s="38"/>
      <c r="E978" s="38"/>
      <c r="F978" s="1"/>
      <c r="G978" s="1"/>
      <c r="H978" s="1"/>
    </row>
    <row r="979" spans="1:8" ht="13.2" x14ac:dyDescent="0.25">
      <c r="A979" s="1"/>
      <c r="B979" s="1"/>
      <c r="C979" s="1"/>
      <c r="D979" s="38"/>
      <c r="E979" s="38"/>
      <c r="F979" s="1"/>
      <c r="G979" s="1"/>
      <c r="H979" s="1"/>
    </row>
    <row r="980" spans="1:8" ht="13.2" x14ac:dyDescent="0.25">
      <c r="A980" s="1"/>
      <c r="B980" s="1"/>
      <c r="C980" s="1"/>
      <c r="D980" s="38"/>
      <c r="E980" s="38"/>
      <c r="F980" s="1"/>
      <c r="G980" s="1"/>
      <c r="H980" s="1"/>
    </row>
    <row r="981" spans="1:8" ht="13.2" x14ac:dyDescent="0.25">
      <c r="A981" s="1"/>
      <c r="B981" s="1"/>
      <c r="C981" s="1"/>
      <c r="D981" s="38"/>
      <c r="E981" s="38"/>
      <c r="F981" s="1"/>
      <c r="G981" s="1"/>
      <c r="H981" s="1"/>
    </row>
    <row r="982" spans="1:8" ht="13.2" x14ac:dyDescent="0.25">
      <c r="A982" s="1"/>
      <c r="B982" s="1"/>
      <c r="C982" s="1"/>
      <c r="D982" s="38"/>
      <c r="E982" s="38"/>
      <c r="F982" s="1"/>
      <c r="G982" s="1"/>
      <c r="H982" s="1"/>
    </row>
    <row r="983" spans="1:8" ht="13.2" x14ac:dyDescent="0.25">
      <c r="A983" s="1"/>
      <c r="B983" s="1"/>
      <c r="C983" s="1"/>
      <c r="D983" s="38"/>
      <c r="E983" s="38"/>
      <c r="F983" s="1"/>
      <c r="G983" s="1"/>
      <c r="H983" s="1"/>
    </row>
    <row r="984" spans="1:8" ht="13.2" x14ac:dyDescent="0.25">
      <c r="A984" s="1"/>
      <c r="B984" s="1"/>
      <c r="C984" s="1"/>
      <c r="D984" s="38"/>
      <c r="E984" s="38"/>
      <c r="F984" s="1"/>
      <c r="G984" s="1"/>
      <c r="H984" s="1"/>
    </row>
    <row r="985" spans="1:8" ht="13.2" x14ac:dyDescent="0.25">
      <c r="A985" s="1"/>
      <c r="B985" s="1"/>
      <c r="C985" s="1"/>
      <c r="D985" s="38"/>
      <c r="E985" s="38"/>
      <c r="F985" s="1"/>
      <c r="G985" s="1"/>
      <c r="H985" s="1"/>
    </row>
    <row r="986" spans="1:8" ht="13.2" x14ac:dyDescent="0.25">
      <c r="A986" s="1"/>
      <c r="B986" s="1"/>
      <c r="C986" s="1"/>
      <c r="D986" s="38"/>
      <c r="E986" s="38"/>
      <c r="F986" s="1"/>
      <c r="G986" s="1"/>
      <c r="H986" s="1"/>
    </row>
    <row r="987" spans="1:8" ht="13.2" x14ac:dyDescent="0.25">
      <c r="A987" s="1"/>
      <c r="B987" s="1"/>
      <c r="C987" s="1"/>
      <c r="D987" s="38"/>
      <c r="E987" s="38"/>
      <c r="F987" s="1"/>
      <c r="G987" s="1"/>
      <c r="H987" s="1"/>
    </row>
    <row r="988" spans="1:8" ht="13.2" x14ac:dyDescent="0.25">
      <c r="A988" s="1"/>
      <c r="B988" s="1"/>
      <c r="C988" s="1"/>
      <c r="D988" s="38"/>
      <c r="E988" s="38"/>
      <c r="F988" s="1"/>
      <c r="G988" s="1"/>
      <c r="H988" s="1"/>
    </row>
    <row r="989" spans="1:8" ht="13.2" x14ac:dyDescent="0.25">
      <c r="A989" s="1"/>
      <c r="B989" s="1"/>
      <c r="C989" s="1"/>
      <c r="D989" s="38"/>
      <c r="E989" s="38"/>
      <c r="F989" s="1"/>
      <c r="G989" s="1"/>
      <c r="H989" s="1"/>
    </row>
    <row r="990" spans="1:8" ht="13.2" x14ac:dyDescent="0.25">
      <c r="A990" s="1"/>
      <c r="B990" s="1"/>
      <c r="C990" s="1"/>
      <c r="D990" s="38"/>
      <c r="E990" s="38"/>
      <c r="F990" s="1"/>
      <c r="G990" s="1"/>
      <c r="H990" s="1"/>
    </row>
    <row r="991" spans="1:8" ht="13.2" x14ac:dyDescent="0.25">
      <c r="A991" s="1"/>
      <c r="B991" s="1"/>
      <c r="C991" s="1"/>
      <c r="D991" s="38"/>
      <c r="E991" s="38"/>
      <c r="F991" s="1"/>
      <c r="G991" s="1"/>
      <c r="H991" s="1"/>
    </row>
    <row r="992" spans="1:8" ht="13.2" x14ac:dyDescent="0.25">
      <c r="A992" s="1"/>
      <c r="B992" s="1"/>
      <c r="C992" s="1"/>
      <c r="D992" s="38"/>
      <c r="E992" s="38"/>
      <c r="F992" s="1"/>
      <c r="G992" s="1"/>
      <c r="H992" s="1"/>
    </row>
    <row r="993" spans="1:8" ht="13.2" x14ac:dyDescent="0.25">
      <c r="A993" s="1"/>
      <c r="B993" s="1"/>
      <c r="C993" s="1"/>
      <c r="D993" s="38"/>
      <c r="E993" s="38"/>
      <c r="F993" s="1"/>
      <c r="G993" s="1"/>
      <c r="H993" s="1"/>
    </row>
    <row r="994" spans="1:8" ht="13.2" x14ac:dyDescent="0.25">
      <c r="A994" s="1"/>
      <c r="B994" s="1"/>
      <c r="C994" s="1"/>
      <c r="D994" s="38"/>
      <c r="E994" s="38"/>
      <c r="F994" s="1"/>
      <c r="G994" s="1"/>
      <c r="H994" s="1"/>
    </row>
    <row r="995" spans="1:8" ht="13.2" x14ac:dyDescent="0.25">
      <c r="A995" s="1"/>
      <c r="B995" s="1"/>
      <c r="C995" s="1"/>
      <c r="D995" s="38"/>
      <c r="E995" s="38"/>
      <c r="F995" s="1"/>
      <c r="G995" s="1"/>
      <c r="H995" s="1"/>
    </row>
    <row r="996" spans="1:8" ht="13.2" x14ac:dyDescent="0.25">
      <c r="A996" s="1"/>
      <c r="B996" s="1"/>
      <c r="C996" s="1"/>
      <c r="D996" s="38"/>
      <c r="E996" s="38"/>
      <c r="F996" s="1"/>
      <c r="G996" s="1"/>
      <c r="H996" s="1"/>
    </row>
    <row r="997" spans="1:8" ht="13.2" x14ac:dyDescent="0.25">
      <c r="A997" s="1"/>
      <c r="B997" s="1"/>
      <c r="C997" s="1"/>
      <c r="D997" s="38"/>
      <c r="E997" s="38"/>
      <c r="F997" s="1"/>
      <c r="G997" s="1"/>
      <c r="H997" s="1"/>
    </row>
    <row r="998" spans="1:8" ht="13.2" x14ac:dyDescent="0.25">
      <c r="A998" s="1"/>
      <c r="B998" s="1"/>
      <c r="C998" s="1"/>
      <c r="D998" s="38"/>
      <c r="E998" s="38"/>
      <c r="F998" s="1"/>
      <c r="G998" s="1"/>
      <c r="H998" s="1"/>
    </row>
    <row r="999" spans="1:8" ht="13.2" x14ac:dyDescent="0.25">
      <c r="A999" s="1"/>
      <c r="B999" s="1"/>
      <c r="C999" s="1"/>
      <c r="D999" s="38"/>
      <c r="E999" s="38"/>
      <c r="F999" s="1"/>
      <c r="G999" s="1"/>
      <c r="H999" s="1"/>
    </row>
    <row r="1000" spans="1:8" ht="13.2" x14ac:dyDescent="0.25">
      <c r="A1000" s="1"/>
      <c r="B1000" s="1"/>
      <c r="C1000" s="1"/>
      <c r="D1000" s="38"/>
      <c r="E1000" s="38"/>
      <c r="F1000" s="1"/>
      <c r="G1000" s="1"/>
      <c r="H1000" s="1"/>
    </row>
    <row r="1001" spans="1:8" ht="13.2" x14ac:dyDescent="0.25">
      <c r="A1001" s="1"/>
      <c r="B1001" s="1"/>
      <c r="C1001" s="1"/>
      <c r="D1001" s="38"/>
      <c r="E1001" s="38"/>
      <c r="F1001" s="1"/>
      <c r="G1001" s="1"/>
      <c r="H1001" s="1"/>
    </row>
    <row r="1002" spans="1:8" ht="13.2" x14ac:dyDescent="0.25">
      <c r="A1002" s="1"/>
      <c r="B1002" s="1"/>
      <c r="C1002" s="1"/>
      <c r="D1002" s="38"/>
      <c r="E1002" s="38"/>
      <c r="F1002" s="1"/>
      <c r="G1002" s="1"/>
      <c r="H1002" s="1"/>
    </row>
    <row r="1003" spans="1:8" ht="13.2" x14ac:dyDescent="0.25">
      <c r="A1003" s="1"/>
      <c r="B1003" s="1"/>
      <c r="C1003" s="1"/>
      <c r="D1003" s="38"/>
      <c r="E1003" s="38"/>
      <c r="F1003" s="1"/>
      <c r="G1003" s="1"/>
      <c r="H1003" s="1"/>
    </row>
    <row r="1004" spans="1:8" ht="13.2" x14ac:dyDescent="0.25">
      <c r="A1004" s="1"/>
      <c r="B1004" s="1"/>
      <c r="C1004" s="1"/>
      <c r="D1004" s="38"/>
      <c r="E1004" s="38"/>
      <c r="F1004" s="1"/>
      <c r="G1004" s="1"/>
      <c r="H1004" s="1"/>
    </row>
    <row r="1005" spans="1:8" ht="13.2" x14ac:dyDescent="0.25">
      <c r="A1005" s="1"/>
      <c r="B1005" s="1"/>
      <c r="C1005" s="1"/>
      <c r="D1005" s="38"/>
      <c r="E1005" s="38"/>
      <c r="F1005" s="1"/>
      <c r="G1005" s="1"/>
      <c r="H1005" s="1"/>
    </row>
    <row r="1006" spans="1:8" ht="13.2" x14ac:dyDescent="0.25">
      <c r="A1006" s="1"/>
      <c r="B1006" s="1"/>
      <c r="C1006" s="1"/>
      <c r="D1006" s="38"/>
      <c r="E1006" s="38"/>
      <c r="F1006" s="1"/>
      <c r="G1006" s="1"/>
      <c r="H1006" s="1"/>
    </row>
    <row r="1007" spans="1:8" ht="13.2" x14ac:dyDescent="0.25">
      <c r="A1007" s="1"/>
      <c r="B1007" s="1"/>
      <c r="C1007" s="1"/>
      <c r="D1007" s="38"/>
      <c r="E1007" s="38"/>
      <c r="F1007" s="1"/>
      <c r="G1007" s="1"/>
      <c r="H1007" s="1"/>
    </row>
    <row r="1008" spans="1:8" ht="13.2" x14ac:dyDescent="0.25">
      <c r="A1008" s="1"/>
      <c r="B1008" s="1"/>
      <c r="C1008" s="1"/>
      <c r="D1008" s="38"/>
      <c r="E1008" s="38"/>
      <c r="F1008" s="1"/>
      <c r="G1008" s="1"/>
      <c r="H1008" s="1"/>
    </row>
    <row r="1009" spans="1:8" ht="13.2" x14ac:dyDescent="0.25">
      <c r="A1009" s="1"/>
      <c r="B1009" s="1"/>
      <c r="C1009" s="1"/>
      <c r="D1009" s="38"/>
      <c r="E1009" s="38"/>
      <c r="F1009" s="1"/>
      <c r="G1009" s="1"/>
      <c r="H1009" s="1"/>
    </row>
    <row r="1010" spans="1:8" ht="13.2" x14ac:dyDescent="0.25">
      <c r="A1010" s="1"/>
      <c r="B1010" s="1"/>
      <c r="C1010" s="1"/>
      <c r="D1010" s="38"/>
      <c r="E1010" s="38"/>
      <c r="F1010" s="1"/>
      <c r="G1010" s="1"/>
      <c r="H1010" s="1"/>
    </row>
    <row r="1011" spans="1:8" ht="13.2" x14ac:dyDescent="0.25">
      <c r="A1011" s="1"/>
      <c r="B1011" s="1"/>
      <c r="C1011" s="1"/>
      <c r="D1011" s="38"/>
      <c r="E1011" s="38"/>
      <c r="F1011" s="1"/>
      <c r="G1011" s="1"/>
      <c r="H1011" s="1"/>
    </row>
    <row r="1012" spans="1:8" ht="13.2" x14ac:dyDescent="0.25">
      <c r="A1012" s="1"/>
      <c r="B1012" s="1"/>
      <c r="C1012" s="1"/>
      <c r="D1012" s="38"/>
      <c r="E1012" s="38"/>
      <c r="F1012" s="1"/>
      <c r="G1012" s="1"/>
      <c r="H1012" s="1"/>
    </row>
    <row r="1013" spans="1:8" ht="13.2" x14ac:dyDescent="0.25">
      <c r="A1013" s="1"/>
      <c r="B1013" s="1"/>
      <c r="C1013" s="1"/>
      <c r="D1013" s="38"/>
      <c r="E1013" s="38"/>
      <c r="F1013" s="1"/>
      <c r="G1013" s="1"/>
      <c r="H1013" s="1"/>
    </row>
    <row r="1014" spans="1:8" ht="13.2" x14ac:dyDescent="0.25">
      <c r="A1014" s="1"/>
      <c r="B1014" s="1"/>
      <c r="C1014" s="1"/>
      <c r="D1014" s="38"/>
      <c r="E1014" s="38"/>
      <c r="F1014" s="1"/>
      <c r="G1014" s="1"/>
      <c r="H1014" s="1"/>
    </row>
    <row r="1015" spans="1:8" ht="13.2" x14ac:dyDescent="0.25">
      <c r="A1015" s="1"/>
      <c r="B1015" s="1"/>
      <c r="C1015" s="1"/>
      <c r="D1015" s="38"/>
      <c r="E1015" s="38"/>
      <c r="F1015" s="1"/>
      <c r="G1015" s="1"/>
      <c r="H1015" s="1"/>
    </row>
    <row r="1016" spans="1:8" ht="13.2" x14ac:dyDescent="0.25">
      <c r="A1016" s="1"/>
      <c r="B1016" s="1"/>
      <c r="C1016" s="1"/>
      <c r="D1016" s="38"/>
      <c r="E1016" s="38"/>
      <c r="F1016" s="1"/>
      <c r="G1016" s="1"/>
      <c r="H1016" s="1"/>
    </row>
    <row r="1017" spans="1:8" ht="13.2" x14ac:dyDescent="0.25">
      <c r="A1017" s="1"/>
      <c r="B1017" s="1"/>
      <c r="C1017" s="1"/>
      <c r="D1017" s="38"/>
      <c r="E1017" s="38"/>
      <c r="F1017" s="1"/>
      <c r="G1017" s="1"/>
      <c r="H1017" s="1"/>
    </row>
    <row r="1018" spans="1:8" ht="13.2" x14ac:dyDescent="0.25">
      <c r="A1018" s="1"/>
      <c r="B1018" s="1"/>
      <c r="C1018" s="1"/>
      <c r="D1018" s="38"/>
      <c r="E1018" s="38"/>
      <c r="F1018" s="1"/>
      <c r="G1018" s="1"/>
      <c r="H1018" s="1"/>
    </row>
    <row r="1019" spans="1:8" ht="13.2" x14ac:dyDescent="0.25">
      <c r="A1019" s="1"/>
      <c r="B1019" s="1"/>
      <c r="C1019" s="1"/>
      <c r="D1019" s="38"/>
      <c r="E1019" s="38"/>
      <c r="F1019" s="1"/>
      <c r="G1019" s="1"/>
      <c r="H1019" s="1"/>
    </row>
    <row r="1020" spans="1:8" ht="13.2" x14ac:dyDescent="0.25">
      <c r="A1020" s="1"/>
      <c r="B1020" s="1"/>
      <c r="C1020" s="1"/>
      <c r="D1020" s="38"/>
      <c r="E1020" s="38"/>
      <c r="F1020" s="1"/>
      <c r="G1020" s="1"/>
      <c r="H1020" s="1"/>
    </row>
    <row r="1021" spans="1:8" ht="13.2" x14ac:dyDescent="0.25">
      <c r="A1021" s="1"/>
      <c r="B1021" s="1"/>
      <c r="C1021" s="1"/>
      <c r="D1021" s="38"/>
      <c r="E1021" s="38"/>
      <c r="F1021" s="1"/>
      <c r="G1021" s="1"/>
      <c r="H1021" s="1"/>
    </row>
    <row r="1022" spans="1:8" ht="13.2" x14ac:dyDescent="0.25">
      <c r="A1022" s="1"/>
      <c r="B1022" s="1"/>
      <c r="C1022" s="1"/>
      <c r="D1022" s="38"/>
      <c r="E1022" s="38"/>
      <c r="F1022" s="1"/>
      <c r="G1022" s="1"/>
      <c r="H1022" s="1"/>
    </row>
    <row r="1023" spans="1:8" ht="13.2" x14ac:dyDescent="0.25">
      <c r="A1023" s="1"/>
      <c r="B1023" s="1"/>
      <c r="C1023" s="1"/>
      <c r="D1023" s="38"/>
      <c r="E1023" s="38"/>
      <c r="F1023" s="1"/>
      <c r="G1023" s="1"/>
      <c r="H1023" s="1"/>
    </row>
    <row r="1024" spans="1:8" ht="13.2" x14ac:dyDescent="0.25">
      <c r="A1024" s="1"/>
      <c r="B1024" s="1"/>
      <c r="C1024" s="1"/>
      <c r="D1024" s="38"/>
      <c r="E1024" s="38"/>
      <c r="F1024" s="1"/>
      <c r="G1024" s="1"/>
      <c r="H1024" s="1"/>
    </row>
    <row r="1025" spans="1:8" ht="13.2" x14ac:dyDescent="0.25">
      <c r="A1025" s="1"/>
      <c r="B1025" s="1"/>
      <c r="C1025" s="1"/>
      <c r="D1025" s="38"/>
      <c r="E1025" s="38"/>
      <c r="F1025" s="1"/>
      <c r="G1025" s="1"/>
      <c r="H1025" s="1"/>
    </row>
    <row r="1026" spans="1:8" ht="13.2" x14ac:dyDescent="0.25">
      <c r="A1026" s="1"/>
      <c r="B1026" s="1"/>
      <c r="C1026" s="1"/>
      <c r="D1026" s="38"/>
      <c r="E1026" s="38"/>
      <c r="F1026" s="1"/>
      <c r="G1026" s="1"/>
      <c r="H1026" s="1"/>
    </row>
    <row r="1027" spans="1:8" ht="13.2" x14ac:dyDescent="0.25">
      <c r="A1027" s="1"/>
      <c r="B1027" s="1"/>
      <c r="C1027" s="1"/>
      <c r="D1027" s="38"/>
      <c r="E1027" s="38"/>
      <c r="F1027" s="1"/>
      <c r="G1027" s="1"/>
      <c r="H1027" s="1"/>
    </row>
    <row r="1028" spans="1:8" ht="13.2" x14ac:dyDescent="0.25">
      <c r="A1028" s="1"/>
      <c r="B1028" s="1"/>
      <c r="C1028" s="1"/>
      <c r="D1028" s="38"/>
      <c r="E1028" s="38"/>
      <c r="F1028" s="1"/>
      <c r="G1028" s="1"/>
      <c r="H1028" s="1"/>
    </row>
    <row r="1029" spans="1:8" ht="13.2" x14ac:dyDescent="0.25">
      <c r="A1029" s="1"/>
      <c r="B1029" s="1"/>
      <c r="C1029" s="1"/>
      <c r="D1029" s="38"/>
      <c r="E1029" s="38"/>
      <c r="F1029" s="1"/>
      <c r="G1029" s="1"/>
      <c r="H1029" s="1"/>
    </row>
    <row r="1030" spans="1:8" ht="13.2" x14ac:dyDescent="0.25">
      <c r="A1030" s="1"/>
      <c r="B1030" s="1"/>
      <c r="C1030" s="1"/>
      <c r="D1030" s="38"/>
      <c r="E1030" s="38"/>
      <c r="F1030" s="1"/>
      <c r="G1030" s="1"/>
      <c r="H1030" s="1"/>
    </row>
    <row r="1031" spans="1:8" ht="13.2" x14ac:dyDescent="0.25">
      <c r="A1031" s="1"/>
      <c r="B1031" s="1"/>
      <c r="C1031" s="1"/>
      <c r="D1031" s="38"/>
      <c r="E1031" s="38"/>
      <c r="F1031" s="1"/>
      <c r="G1031" s="1"/>
      <c r="H1031" s="1"/>
    </row>
    <row r="1032" spans="1:8" ht="13.2" x14ac:dyDescent="0.25">
      <c r="A1032" s="1"/>
      <c r="B1032" s="1"/>
      <c r="C1032" s="1"/>
      <c r="D1032" s="38"/>
      <c r="E1032" s="38"/>
      <c r="F1032" s="1"/>
      <c r="G1032" s="1"/>
      <c r="H1032" s="1"/>
    </row>
    <row r="1033" spans="1:8" ht="13.2" x14ac:dyDescent="0.25">
      <c r="A1033" s="1"/>
      <c r="B1033" s="1"/>
      <c r="C1033" s="1"/>
      <c r="D1033" s="38"/>
      <c r="E1033" s="38"/>
      <c r="F1033" s="1"/>
      <c r="G1033" s="1"/>
      <c r="H1033" s="1"/>
    </row>
    <row r="1034" spans="1:8" ht="13.2" x14ac:dyDescent="0.25">
      <c r="A1034" s="1"/>
      <c r="B1034" s="1"/>
      <c r="C1034" s="1"/>
      <c r="D1034" s="38"/>
      <c r="E1034" s="38"/>
      <c r="F1034" s="1"/>
      <c r="G1034" s="1"/>
      <c r="H1034" s="1"/>
    </row>
    <row r="1035" spans="1:8" ht="13.2" x14ac:dyDescent="0.25">
      <c r="A1035" s="1"/>
      <c r="B1035" s="1"/>
      <c r="C1035" s="1"/>
      <c r="D1035" s="38"/>
      <c r="E1035" s="38"/>
      <c r="F1035" s="1"/>
      <c r="G1035" s="1"/>
      <c r="H1035" s="1"/>
    </row>
    <row r="1036" spans="1:8" ht="13.2" x14ac:dyDescent="0.25">
      <c r="A1036" s="1"/>
      <c r="B1036" s="1"/>
      <c r="C1036" s="1"/>
      <c r="D1036" s="38"/>
      <c r="E1036" s="38"/>
      <c r="F1036" s="1"/>
      <c r="G1036" s="1"/>
      <c r="H1036" s="1"/>
    </row>
    <row r="1037" spans="1:8" ht="13.2" x14ac:dyDescent="0.25">
      <c r="A1037" s="1"/>
      <c r="B1037" s="1"/>
      <c r="C1037" s="1"/>
      <c r="D1037" s="38"/>
      <c r="E1037" s="38"/>
      <c r="F1037" s="1"/>
      <c r="G1037" s="1"/>
      <c r="H1037" s="1"/>
    </row>
    <row r="1038" spans="1:8" ht="13.2" x14ac:dyDescent="0.25">
      <c r="A1038" s="1"/>
      <c r="B1038" s="1"/>
      <c r="C1038" s="1"/>
      <c r="D1038" s="38"/>
      <c r="E1038" s="38"/>
      <c r="F1038" s="1"/>
      <c r="G1038" s="1"/>
      <c r="H1038" s="1"/>
    </row>
    <row r="1039" spans="1:8" ht="13.2" x14ac:dyDescent="0.25">
      <c r="A1039" s="1"/>
      <c r="B1039" s="1"/>
      <c r="C1039" s="1"/>
      <c r="D1039" s="38"/>
      <c r="E1039" s="38"/>
      <c r="F1039" s="1"/>
      <c r="G1039" s="1"/>
      <c r="H1039" s="1"/>
    </row>
    <row r="1040" spans="1:8" ht="13.2" x14ac:dyDescent="0.25">
      <c r="A1040" s="1"/>
      <c r="B1040" s="1"/>
      <c r="C1040" s="1"/>
      <c r="D1040" s="38"/>
      <c r="E1040" s="38"/>
      <c r="F1040" s="1"/>
      <c r="G1040" s="1"/>
      <c r="H1040" s="1"/>
    </row>
    <row r="1041" spans="1:8" ht="13.2" x14ac:dyDescent="0.25">
      <c r="A1041" s="1"/>
      <c r="B1041" s="1"/>
      <c r="C1041" s="1"/>
      <c r="D1041" s="38"/>
      <c r="E1041" s="38"/>
      <c r="F1041" s="1"/>
      <c r="G1041" s="1"/>
      <c r="H1041" s="1"/>
    </row>
    <row r="1042" spans="1:8" ht="13.2" x14ac:dyDescent="0.25">
      <c r="A1042" s="1"/>
      <c r="B1042" s="1"/>
      <c r="C1042" s="1"/>
      <c r="D1042" s="38"/>
      <c r="E1042" s="38"/>
      <c r="F1042" s="1"/>
      <c r="G1042" s="1"/>
      <c r="H1042" s="1"/>
    </row>
    <row r="1043" spans="1:8" ht="13.2" x14ac:dyDescent="0.25">
      <c r="A1043" s="1"/>
      <c r="B1043" s="1"/>
      <c r="C1043" s="1"/>
      <c r="D1043" s="38"/>
      <c r="E1043" s="38"/>
      <c r="F1043" s="1"/>
      <c r="G1043" s="1"/>
      <c r="H1043" s="1"/>
    </row>
    <row r="1044" spans="1:8" ht="13.2" x14ac:dyDescent="0.25">
      <c r="A1044" s="1"/>
      <c r="B1044" s="1"/>
      <c r="C1044" s="1"/>
      <c r="D1044" s="38"/>
      <c r="E1044" s="38"/>
      <c r="F1044" s="1"/>
      <c r="G1044" s="1"/>
      <c r="H1044" s="1"/>
    </row>
    <row r="1045" spans="1:8" ht="13.2" x14ac:dyDescent="0.25">
      <c r="A1045" s="1"/>
      <c r="B1045" s="1"/>
      <c r="C1045" s="1"/>
      <c r="D1045" s="38"/>
      <c r="E1045" s="38"/>
      <c r="F1045" s="1"/>
      <c r="G1045" s="1"/>
      <c r="H1045" s="1"/>
    </row>
    <row r="1046" spans="1:8" ht="13.2" x14ac:dyDescent="0.25">
      <c r="A1046" s="1"/>
      <c r="B1046" s="1"/>
      <c r="C1046" s="1"/>
      <c r="D1046" s="38"/>
      <c r="E1046" s="38"/>
      <c r="F1046" s="1"/>
      <c r="G1046" s="1"/>
      <c r="H1046" s="1"/>
    </row>
    <row r="1047" spans="1:8" ht="13.2" x14ac:dyDescent="0.25">
      <c r="A1047" s="1"/>
      <c r="B1047" s="1"/>
      <c r="C1047" s="1"/>
      <c r="D1047" s="38"/>
      <c r="E1047" s="38"/>
      <c r="F1047" s="1"/>
      <c r="G1047" s="1"/>
      <c r="H1047" s="1"/>
    </row>
    <row r="1048" spans="1:8" ht="13.2" x14ac:dyDescent="0.25">
      <c r="A1048" s="1"/>
      <c r="B1048" s="1"/>
      <c r="C1048" s="1"/>
      <c r="D1048" s="38"/>
      <c r="E1048" s="38"/>
      <c r="F1048" s="1"/>
      <c r="G1048" s="1"/>
      <c r="H1048" s="1"/>
    </row>
    <row r="1049" spans="1:8" ht="13.2" x14ac:dyDescent="0.25">
      <c r="A1049" s="1"/>
      <c r="B1049" s="1"/>
      <c r="C1049" s="1"/>
      <c r="D1049" s="38"/>
      <c r="E1049" s="38"/>
      <c r="F1049" s="1"/>
      <c r="G1049" s="1"/>
      <c r="H1049" s="1"/>
    </row>
    <row r="1050" spans="1:8" ht="13.2" x14ac:dyDescent="0.25">
      <c r="A1050" s="1"/>
      <c r="B1050" s="1"/>
      <c r="C1050" s="1"/>
      <c r="D1050" s="38"/>
      <c r="E1050" s="38"/>
      <c r="F1050" s="1"/>
      <c r="G1050" s="1"/>
      <c r="H1050" s="1"/>
    </row>
    <row r="1051" spans="1:8" ht="13.2" x14ac:dyDescent="0.25">
      <c r="A1051" s="1"/>
      <c r="B1051" s="1"/>
      <c r="C1051" s="1"/>
      <c r="D1051" s="38"/>
      <c r="E1051" s="38"/>
      <c r="F1051" s="1"/>
      <c r="G1051" s="1"/>
      <c r="H1051" s="1"/>
    </row>
    <row r="1052" spans="1:8" ht="13.2" x14ac:dyDescent="0.25">
      <c r="A1052" s="1"/>
      <c r="B1052" s="1"/>
      <c r="C1052" s="1"/>
      <c r="D1052" s="38"/>
      <c r="E1052" s="38"/>
      <c r="F1052" s="1"/>
      <c r="G1052" s="1"/>
      <c r="H1052" s="1"/>
    </row>
    <row r="1053" spans="1:8" ht="13.2" x14ac:dyDescent="0.25">
      <c r="A1053" s="1"/>
      <c r="B1053" s="1"/>
      <c r="C1053" s="1"/>
      <c r="D1053" s="38"/>
      <c r="E1053" s="38"/>
      <c r="F1053" s="1"/>
      <c r="G1053" s="1"/>
      <c r="H1053" s="1"/>
    </row>
    <row r="1054" spans="1:8" ht="13.2" x14ac:dyDescent="0.25">
      <c r="A1054" s="1"/>
      <c r="B1054" s="1"/>
      <c r="C1054" s="1"/>
      <c r="D1054" s="38"/>
      <c r="E1054" s="38"/>
      <c r="F1054" s="1"/>
      <c r="G1054" s="1"/>
      <c r="H1054" s="1"/>
    </row>
    <row r="1055" spans="1:8" ht="13.2" x14ac:dyDescent="0.25">
      <c r="A1055" s="1"/>
      <c r="B1055" s="1"/>
      <c r="C1055" s="1"/>
      <c r="D1055" s="38"/>
      <c r="E1055" s="38"/>
      <c r="F1055" s="1"/>
      <c r="G1055" s="1"/>
      <c r="H1055" s="1"/>
    </row>
    <row r="1056" spans="1:8" ht="13.2" x14ac:dyDescent="0.25">
      <c r="A1056" s="1"/>
      <c r="B1056" s="1"/>
      <c r="C1056" s="1"/>
      <c r="D1056" s="38"/>
      <c r="E1056" s="38"/>
      <c r="F1056" s="1"/>
      <c r="G1056" s="1"/>
      <c r="H1056" s="1"/>
    </row>
    <row r="1057" spans="1:8" ht="13.2" x14ac:dyDescent="0.25">
      <c r="A1057" s="1"/>
      <c r="B1057" s="1"/>
      <c r="C1057" s="1"/>
      <c r="D1057" s="38"/>
      <c r="E1057" s="38"/>
      <c r="F1057" s="1"/>
      <c r="G1057" s="1"/>
      <c r="H1057" s="1"/>
    </row>
    <row r="1058" spans="1:8" ht="13.2" x14ac:dyDescent="0.25">
      <c r="A1058" s="1"/>
      <c r="B1058" s="1"/>
      <c r="C1058" s="1"/>
      <c r="D1058" s="38"/>
      <c r="E1058" s="38"/>
      <c r="F1058" s="1"/>
      <c r="G1058" s="1"/>
      <c r="H1058" s="1"/>
    </row>
    <row r="1059" spans="1:8" ht="13.2" x14ac:dyDescent="0.25">
      <c r="A1059" s="1"/>
      <c r="B1059" s="1"/>
      <c r="C1059" s="1"/>
      <c r="D1059" s="38"/>
      <c r="E1059" s="38"/>
      <c r="F1059" s="1"/>
      <c r="G1059" s="1"/>
      <c r="H1059" s="1"/>
    </row>
    <row r="1060" spans="1:8" ht="13.2" x14ac:dyDescent="0.25">
      <c r="A1060" s="1"/>
      <c r="B1060" s="1"/>
      <c r="C1060" s="1"/>
      <c r="D1060" s="38"/>
      <c r="E1060" s="38"/>
      <c r="F1060" s="1"/>
      <c r="G1060" s="1"/>
      <c r="H1060" s="1"/>
    </row>
    <row r="1061" spans="1:8" ht="13.2" x14ac:dyDescent="0.25">
      <c r="A1061" s="1"/>
      <c r="B1061" s="1"/>
      <c r="C1061" s="1"/>
      <c r="D1061" s="38"/>
      <c r="E1061" s="38"/>
      <c r="F1061" s="1"/>
      <c r="G1061" s="1"/>
      <c r="H1061" s="1"/>
    </row>
    <row r="1062" spans="1:8" ht="13.2" x14ac:dyDescent="0.25">
      <c r="A1062" s="1"/>
      <c r="B1062" s="1"/>
      <c r="C1062" s="1"/>
      <c r="D1062" s="38"/>
      <c r="E1062" s="38"/>
      <c r="F1062" s="1"/>
      <c r="G1062" s="1"/>
      <c r="H1062" s="1"/>
    </row>
    <row r="1063" spans="1:8" ht="13.2" x14ac:dyDescent="0.25">
      <c r="A1063" s="1"/>
      <c r="B1063" s="1"/>
      <c r="C1063" s="1"/>
      <c r="D1063" s="38"/>
      <c r="E1063" s="38"/>
      <c r="F1063" s="1"/>
      <c r="G1063" s="1"/>
      <c r="H1063" s="1"/>
    </row>
    <row r="1064" spans="1:8" ht="13.2" x14ac:dyDescent="0.25">
      <c r="A1064" s="1"/>
      <c r="B1064" s="1"/>
      <c r="C1064" s="1"/>
      <c r="D1064" s="38"/>
      <c r="E1064" s="38"/>
      <c r="F1064" s="1"/>
      <c r="G1064" s="1"/>
      <c r="H1064" s="1"/>
    </row>
    <row r="1065" spans="1:8" ht="13.2" x14ac:dyDescent="0.25">
      <c r="A1065" s="1"/>
      <c r="B1065" s="1"/>
      <c r="C1065" s="1"/>
      <c r="D1065" s="38"/>
      <c r="E1065" s="38"/>
      <c r="F1065" s="1"/>
      <c r="G1065" s="1"/>
      <c r="H1065" s="1"/>
    </row>
    <row r="1066" spans="1:8" ht="13.2" x14ac:dyDescent="0.25">
      <c r="A1066" s="1"/>
      <c r="B1066" s="1"/>
      <c r="C1066" s="1"/>
      <c r="D1066" s="38"/>
      <c r="E1066" s="38"/>
      <c r="F1066" s="1"/>
      <c r="G1066" s="1"/>
      <c r="H1066" s="1"/>
    </row>
    <row r="1067" spans="1:8" ht="13.2" x14ac:dyDescent="0.25">
      <c r="A1067" s="1"/>
      <c r="B1067" s="1"/>
      <c r="C1067" s="1"/>
      <c r="D1067" s="38"/>
      <c r="E1067" s="38"/>
      <c r="F1067" s="1"/>
      <c r="G1067" s="1"/>
      <c r="H1067" s="1"/>
    </row>
    <row r="1068" spans="1:8" ht="13.2" x14ac:dyDescent="0.25">
      <c r="A1068" s="1"/>
      <c r="B1068" s="1"/>
      <c r="C1068" s="1"/>
      <c r="D1068" s="38"/>
      <c r="E1068" s="38"/>
      <c r="F1068" s="1"/>
      <c r="G1068" s="1"/>
      <c r="H1068" s="1"/>
    </row>
    <row r="1069" spans="1:8" ht="13.2" x14ac:dyDescent="0.25">
      <c r="A1069" s="1"/>
      <c r="B1069" s="1"/>
      <c r="C1069" s="1"/>
      <c r="D1069" s="38"/>
      <c r="E1069" s="38"/>
      <c r="F1069" s="1"/>
      <c r="G1069" s="1"/>
      <c r="H1069" s="1"/>
    </row>
    <row r="1070" spans="1:8" ht="13.2" x14ac:dyDescent="0.25">
      <c r="A1070" s="1"/>
      <c r="B1070" s="1"/>
      <c r="C1070" s="1"/>
      <c r="D1070" s="38"/>
      <c r="E1070" s="38"/>
      <c r="F1070" s="1"/>
      <c r="G1070" s="1"/>
      <c r="H1070" s="1"/>
    </row>
    <row r="1071" spans="1:8" ht="13.2" x14ac:dyDescent="0.25">
      <c r="A1071" s="1"/>
      <c r="B1071" s="1"/>
      <c r="C1071" s="1"/>
      <c r="D1071" s="38"/>
      <c r="E1071" s="38"/>
      <c r="F1071" s="1"/>
      <c r="G1071" s="1"/>
      <c r="H1071" s="1"/>
    </row>
    <row r="1072" spans="1:8" ht="13.2" x14ac:dyDescent="0.25">
      <c r="A1072" s="1"/>
      <c r="B1072" s="1"/>
      <c r="C1072" s="1"/>
      <c r="D1072" s="38"/>
      <c r="E1072" s="38"/>
      <c r="F1072" s="1"/>
      <c r="G1072" s="1"/>
      <c r="H1072" s="1"/>
    </row>
  </sheetData>
  <pageMargins left="0.39370078740157483" right="0.23622047244094491" top="0.70866141732283472" bottom="0.51181102362204722" header="0.19685039370078741" footer="0.19685039370078741"/>
  <pageSetup paperSize="9" fitToHeight="0" orientation="portrait" r:id="rId2"/>
  <headerFooter>
    <oddHeader>&amp;C&amp;"Arial,Fet"&amp;14Balansräkning&amp;RSida &amp;P/&amp;N</oddHeader>
    <oddFooter>&amp;Lvivekasfiffigamallar.se&amp;CFöreningen Föreningen
12345678-1234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G1671"/>
  <sheetViews>
    <sheetView workbookViewId="0">
      <pane xSplit="3" ySplit="4" topLeftCell="D5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2" x14ac:dyDescent="0.25"/>
  <cols>
    <col min="1" max="1" width="7.44140625" style="1" customWidth="1"/>
    <col min="2" max="2" width="6.33203125" style="1" customWidth="1"/>
    <col min="3" max="3" width="12.44140625" style="1" customWidth="1"/>
    <col min="4" max="4" width="27.6640625" customWidth="1"/>
    <col min="5" max="5" width="5.6640625" style="1" customWidth="1"/>
    <col min="6" max="6" width="42.6640625" bestFit="1" customWidth="1"/>
    <col min="7" max="7" width="11.33203125" bestFit="1" customWidth="1"/>
  </cols>
  <sheetData>
    <row r="1" spans="1:7" x14ac:dyDescent="0.25">
      <c r="A1" s="24" t="s">
        <v>6</v>
      </c>
      <c r="B1" s="1">
        <v>2016</v>
      </c>
    </row>
    <row r="3" spans="1:7" x14ac:dyDescent="0.25">
      <c r="A3" s="2" t="s">
        <v>70</v>
      </c>
      <c r="B3"/>
      <c r="E3"/>
    </row>
    <row r="4" spans="1:7" x14ac:dyDescent="0.25">
      <c r="A4" s="2" t="s">
        <v>2</v>
      </c>
      <c r="B4" s="2" t="s">
        <v>22</v>
      </c>
      <c r="C4" s="24" t="s">
        <v>50</v>
      </c>
      <c r="D4" s="2" t="s">
        <v>3</v>
      </c>
      <c r="E4" s="2" t="s">
        <v>23</v>
      </c>
      <c r="F4" s="2" t="s">
        <v>68</v>
      </c>
      <c r="G4" t="s">
        <v>32</v>
      </c>
    </row>
    <row r="5" spans="1:7" x14ac:dyDescent="0.25">
      <c r="A5" s="1">
        <v>1700</v>
      </c>
      <c r="B5">
        <v>0</v>
      </c>
      <c r="C5" s="51">
        <v>42370</v>
      </c>
      <c r="D5" t="s">
        <v>69</v>
      </c>
      <c r="E5" t="s">
        <v>49</v>
      </c>
      <c r="F5" t="s">
        <v>83</v>
      </c>
      <c r="G5" s="56">
        <v>4000</v>
      </c>
    </row>
    <row r="6" spans="1:7" x14ac:dyDescent="0.25">
      <c r="A6" s="1">
        <v>1700</v>
      </c>
      <c r="B6">
        <v>51</v>
      </c>
      <c r="C6" s="51">
        <v>42705</v>
      </c>
      <c r="D6" t="s">
        <v>69</v>
      </c>
      <c r="E6" t="s">
        <v>49</v>
      </c>
      <c r="F6" t="s">
        <v>215</v>
      </c>
      <c r="G6" s="56">
        <v>-4000</v>
      </c>
    </row>
    <row r="7" spans="1:7" x14ac:dyDescent="0.25">
      <c r="A7" s="25" t="s">
        <v>33</v>
      </c>
      <c r="B7" s="25"/>
      <c r="C7" s="25"/>
      <c r="D7" s="25"/>
      <c r="E7" s="25"/>
      <c r="F7" s="25"/>
      <c r="G7" s="57">
        <v>0</v>
      </c>
    </row>
    <row r="8" spans="1:7" x14ac:dyDescent="0.25">
      <c r="A8" s="1">
        <v>1910</v>
      </c>
      <c r="B8">
        <v>0</v>
      </c>
      <c r="C8" s="51">
        <v>42370</v>
      </c>
      <c r="D8" t="s">
        <v>7</v>
      </c>
      <c r="E8" t="s">
        <v>49</v>
      </c>
      <c r="F8" t="s">
        <v>83</v>
      </c>
      <c r="G8" s="56">
        <v>1000</v>
      </c>
    </row>
    <row r="9" spans="1:7" x14ac:dyDescent="0.25">
      <c r="A9" s="1">
        <v>1910</v>
      </c>
      <c r="B9">
        <v>11</v>
      </c>
      <c r="C9" s="51">
        <v>42435</v>
      </c>
      <c r="D9" t="s">
        <v>7</v>
      </c>
      <c r="E9" t="s">
        <v>49</v>
      </c>
      <c r="F9" t="s">
        <v>102</v>
      </c>
      <c r="G9" s="56">
        <v>3000</v>
      </c>
    </row>
    <row r="10" spans="1:7" x14ac:dyDescent="0.25">
      <c r="A10" s="1">
        <v>1910</v>
      </c>
      <c r="B10">
        <v>35</v>
      </c>
      <c r="C10" s="51">
        <v>42585</v>
      </c>
      <c r="D10" t="s">
        <v>7</v>
      </c>
      <c r="E10" t="s">
        <v>49</v>
      </c>
      <c r="F10" t="s">
        <v>222</v>
      </c>
      <c r="G10" s="56">
        <v>-120</v>
      </c>
    </row>
    <row r="11" spans="1:7" x14ac:dyDescent="0.25">
      <c r="A11" s="25" t="s">
        <v>34</v>
      </c>
      <c r="B11" s="25"/>
      <c r="C11" s="25"/>
      <c r="D11" s="25"/>
      <c r="E11" s="25"/>
      <c r="F11" s="25"/>
      <c r="G11" s="57">
        <v>3880</v>
      </c>
    </row>
    <row r="12" spans="1:7" x14ac:dyDescent="0.25">
      <c r="A12" s="1">
        <v>1920</v>
      </c>
      <c r="B12">
        <v>0</v>
      </c>
      <c r="C12" s="51">
        <v>42370</v>
      </c>
      <c r="D12" t="s">
        <v>8</v>
      </c>
      <c r="E12" t="s">
        <v>49</v>
      </c>
      <c r="F12" t="s">
        <v>83</v>
      </c>
      <c r="G12" s="56">
        <v>5000</v>
      </c>
    </row>
    <row r="13" spans="1:7" x14ac:dyDescent="0.25">
      <c r="A13" s="1">
        <v>1920</v>
      </c>
      <c r="B13">
        <v>1</v>
      </c>
      <c r="C13" s="51">
        <v>42376</v>
      </c>
      <c r="D13" t="s">
        <v>8</v>
      </c>
      <c r="E13" t="s">
        <v>49</v>
      </c>
      <c r="F13" t="s">
        <v>19</v>
      </c>
      <c r="G13" s="56">
        <v>-900</v>
      </c>
    </row>
    <row r="14" spans="1:7" x14ac:dyDescent="0.25">
      <c r="A14" s="1">
        <v>1920</v>
      </c>
      <c r="B14">
        <v>2</v>
      </c>
      <c r="C14" s="51">
        <v>42377</v>
      </c>
      <c r="D14" t="s">
        <v>8</v>
      </c>
      <c r="E14" t="s">
        <v>49</v>
      </c>
      <c r="F14" t="s">
        <v>198</v>
      </c>
      <c r="G14" s="56">
        <v>300</v>
      </c>
    </row>
    <row r="15" spans="1:7" x14ac:dyDescent="0.25">
      <c r="A15" s="1">
        <v>1920</v>
      </c>
      <c r="B15">
        <v>3</v>
      </c>
      <c r="C15" s="51">
        <v>42395</v>
      </c>
      <c r="D15" t="s">
        <v>8</v>
      </c>
      <c r="E15" t="s">
        <v>49</v>
      </c>
      <c r="F15" t="s">
        <v>220</v>
      </c>
      <c r="G15" s="56">
        <v>-3000</v>
      </c>
    </row>
    <row r="16" spans="1:7" x14ac:dyDescent="0.25">
      <c r="A16" s="1">
        <v>1920</v>
      </c>
      <c r="B16">
        <v>4</v>
      </c>
      <c r="C16" s="51">
        <v>42403</v>
      </c>
      <c r="D16" t="s">
        <v>8</v>
      </c>
      <c r="E16" t="s">
        <v>49</v>
      </c>
      <c r="F16" t="s">
        <v>198</v>
      </c>
      <c r="G16" s="56">
        <v>300</v>
      </c>
    </row>
    <row r="17" spans="1:7" x14ac:dyDescent="0.25">
      <c r="A17" s="1">
        <v>1920</v>
      </c>
      <c r="B17">
        <v>5</v>
      </c>
      <c r="C17" s="51">
        <v>42404</v>
      </c>
      <c r="D17" t="s">
        <v>8</v>
      </c>
      <c r="E17" t="s">
        <v>49</v>
      </c>
      <c r="F17" t="s">
        <v>198</v>
      </c>
      <c r="G17" s="56">
        <v>300</v>
      </c>
    </row>
    <row r="18" spans="1:7" x14ac:dyDescent="0.25">
      <c r="A18" s="1">
        <v>1920</v>
      </c>
      <c r="B18">
        <v>6</v>
      </c>
      <c r="C18" s="51">
        <v>42408</v>
      </c>
      <c r="D18" t="s">
        <v>8</v>
      </c>
      <c r="E18" t="s">
        <v>49</v>
      </c>
      <c r="F18" t="s">
        <v>221</v>
      </c>
      <c r="G18" s="56">
        <v>-500</v>
      </c>
    </row>
    <row r="19" spans="1:7" x14ac:dyDescent="0.25">
      <c r="A19" s="1">
        <v>1920</v>
      </c>
      <c r="B19">
        <v>7</v>
      </c>
      <c r="C19" s="51">
        <v>42410</v>
      </c>
      <c r="D19" t="s">
        <v>8</v>
      </c>
      <c r="E19" t="s">
        <v>49</v>
      </c>
      <c r="F19" t="s">
        <v>198</v>
      </c>
      <c r="G19" s="56">
        <v>600</v>
      </c>
    </row>
    <row r="20" spans="1:7" x14ac:dyDescent="0.25">
      <c r="A20" s="1">
        <v>1920</v>
      </c>
      <c r="B20">
        <v>8</v>
      </c>
      <c r="C20" s="51">
        <v>42411</v>
      </c>
      <c r="D20" t="s">
        <v>8</v>
      </c>
      <c r="E20" t="s">
        <v>49</v>
      </c>
      <c r="F20" t="s">
        <v>223</v>
      </c>
      <c r="G20" s="56">
        <v>-1000</v>
      </c>
    </row>
    <row r="21" spans="1:7" x14ac:dyDescent="0.25">
      <c r="A21" s="1">
        <v>1920</v>
      </c>
      <c r="B21">
        <v>9</v>
      </c>
      <c r="C21" s="51">
        <v>42416</v>
      </c>
      <c r="D21" t="s">
        <v>8</v>
      </c>
      <c r="E21" t="s">
        <v>49</v>
      </c>
      <c r="F21" t="s">
        <v>155</v>
      </c>
      <c r="G21" s="56">
        <v>1800</v>
      </c>
    </row>
    <row r="22" spans="1:7" x14ac:dyDescent="0.25">
      <c r="A22" s="1">
        <v>1920</v>
      </c>
      <c r="B22">
        <v>9</v>
      </c>
      <c r="C22" s="51">
        <v>42416</v>
      </c>
      <c r="D22" t="s">
        <v>8</v>
      </c>
      <c r="E22" t="s">
        <v>49</v>
      </c>
      <c r="F22" t="s">
        <v>156</v>
      </c>
      <c r="G22" s="56">
        <v>1800</v>
      </c>
    </row>
    <row r="23" spans="1:7" x14ac:dyDescent="0.25">
      <c r="A23" s="1">
        <v>1920</v>
      </c>
      <c r="B23">
        <v>9</v>
      </c>
      <c r="C23" s="51">
        <v>42416</v>
      </c>
      <c r="D23" t="s">
        <v>8</v>
      </c>
      <c r="E23" t="s">
        <v>49</v>
      </c>
      <c r="F23" t="s">
        <v>176</v>
      </c>
      <c r="G23" s="56">
        <v>1800</v>
      </c>
    </row>
    <row r="24" spans="1:7" x14ac:dyDescent="0.25">
      <c r="A24" s="1">
        <v>1920</v>
      </c>
      <c r="B24">
        <v>9</v>
      </c>
      <c r="C24" s="51">
        <v>42416</v>
      </c>
      <c r="D24" t="s">
        <v>8</v>
      </c>
      <c r="E24" t="s">
        <v>49</v>
      </c>
      <c r="F24" t="s">
        <v>177</v>
      </c>
      <c r="G24" s="56">
        <v>1800</v>
      </c>
    </row>
    <row r="25" spans="1:7" x14ac:dyDescent="0.25">
      <c r="A25" s="1">
        <v>1920</v>
      </c>
      <c r="B25">
        <v>9</v>
      </c>
      <c r="C25" s="51">
        <v>42417</v>
      </c>
      <c r="D25" t="s">
        <v>8</v>
      </c>
      <c r="E25" t="s">
        <v>49</v>
      </c>
      <c r="F25" t="s">
        <v>157</v>
      </c>
      <c r="G25" s="56">
        <v>1800</v>
      </c>
    </row>
    <row r="26" spans="1:7" x14ac:dyDescent="0.25">
      <c r="A26" s="1">
        <v>1920</v>
      </c>
      <c r="B26">
        <v>9</v>
      </c>
      <c r="C26" s="51">
        <v>42417</v>
      </c>
      <c r="D26" t="s">
        <v>8</v>
      </c>
      <c r="E26" t="s">
        <v>49</v>
      </c>
      <c r="F26" t="s">
        <v>158</v>
      </c>
      <c r="G26" s="56">
        <v>1800</v>
      </c>
    </row>
    <row r="27" spans="1:7" x14ac:dyDescent="0.25">
      <c r="A27" s="1">
        <v>1920</v>
      </c>
      <c r="B27">
        <v>9</v>
      </c>
      <c r="C27" s="51">
        <v>42417</v>
      </c>
      <c r="D27" t="s">
        <v>8</v>
      </c>
      <c r="E27" t="s">
        <v>49</v>
      </c>
      <c r="F27" t="s">
        <v>159</v>
      </c>
      <c r="G27" s="56">
        <v>1800</v>
      </c>
    </row>
    <row r="28" spans="1:7" x14ac:dyDescent="0.25">
      <c r="A28" s="1">
        <v>1920</v>
      </c>
      <c r="B28">
        <v>9</v>
      </c>
      <c r="C28" s="51">
        <v>42417</v>
      </c>
      <c r="D28" t="s">
        <v>8</v>
      </c>
      <c r="E28" t="s">
        <v>49</v>
      </c>
      <c r="F28" t="s">
        <v>160</v>
      </c>
      <c r="G28" s="56">
        <v>1800</v>
      </c>
    </row>
    <row r="29" spans="1:7" x14ac:dyDescent="0.25">
      <c r="A29" s="1">
        <v>1920</v>
      </c>
      <c r="B29">
        <v>9</v>
      </c>
      <c r="C29" s="51">
        <v>42417</v>
      </c>
      <c r="D29" t="s">
        <v>8</v>
      </c>
      <c r="E29" t="s">
        <v>49</v>
      </c>
      <c r="F29" t="s">
        <v>178</v>
      </c>
      <c r="G29" s="56">
        <v>1800</v>
      </c>
    </row>
    <row r="30" spans="1:7" x14ac:dyDescent="0.25">
      <c r="A30" s="1">
        <v>1920</v>
      </c>
      <c r="B30">
        <v>9</v>
      </c>
      <c r="C30" s="51">
        <v>42417</v>
      </c>
      <c r="D30" t="s">
        <v>8</v>
      </c>
      <c r="E30" t="s">
        <v>49</v>
      </c>
      <c r="F30" t="s">
        <v>179</v>
      </c>
      <c r="G30" s="56">
        <v>1800</v>
      </c>
    </row>
    <row r="31" spans="1:7" x14ac:dyDescent="0.25">
      <c r="A31" s="1">
        <v>1920</v>
      </c>
      <c r="B31">
        <v>9</v>
      </c>
      <c r="C31" s="51">
        <v>42417</v>
      </c>
      <c r="D31" t="s">
        <v>8</v>
      </c>
      <c r="E31" t="s">
        <v>49</v>
      </c>
      <c r="F31" t="s">
        <v>180</v>
      </c>
      <c r="G31" s="56">
        <v>1800</v>
      </c>
    </row>
    <row r="32" spans="1:7" x14ac:dyDescent="0.25">
      <c r="A32" s="1">
        <v>1920</v>
      </c>
      <c r="B32">
        <v>9</v>
      </c>
      <c r="C32" s="51">
        <v>42417</v>
      </c>
      <c r="D32" t="s">
        <v>8</v>
      </c>
      <c r="E32" t="s">
        <v>49</v>
      </c>
      <c r="F32" t="s">
        <v>181</v>
      </c>
      <c r="G32" s="56">
        <v>1800</v>
      </c>
    </row>
    <row r="33" spans="1:7" x14ac:dyDescent="0.25">
      <c r="A33" s="1">
        <v>1920</v>
      </c>
      <c r="B33">
        <v>9</v>
      </c>
      <c r="C33" s="51">
        <v>42419</v>
      </c>
      <c r="D33" t="s">
        <v>8</v>
      </c>
      <c r="E33" t="s">
        <v>49</v>
      </c>
      <c r="F33" t="s">
        <v>161</v>
      </c>
      <c r="G33" s="56">
        <v>1800</v>
      </c>
    </row>
    <row r="34" spans="1:7" x14ac:dyDescent="0.25">
      <c r="A34" s="1">
        <v>1920</v>
      </c>
      <c r="B34">
        <v>9</v>
      </c>
      <c r="C34" s="51">
        <v>42419</v>
      </c>
      <c r="D34" t="s">
        <v>8</v>
      </c>
      <c r="E34" t="s">
        <v>49</v>
      </c>
      <c r="F34" t="s">
        <v>162</v>
      </c>
      <c r="G34" s="56">
        <v>1800</v>
      </c>
    </row>
    <row r="35" spans="1:7" x14ac:dyDescent="0.25">
      <c r="A35" s="1">
        <v>1920</v>
      </c>
      <c r="B35">
        <v>9</v>
      </c>
      <c r="C35" s="51">
        <v>42419</v>
      </c>
      <c r="D35" t="s">
        <v>8</v>
      </c>
      <c r="E35" t="s">
        <v>49</v>
      </c>
      <c r="F35" t="s">
        <v>163</v>
      </c>
      <c r="G35" s="56">
        <v>1800</v>
      </c>
    </row>
    <row r="36" spans="1:7" x14ac:dyDescent="0.25">
      <c r="A36" s="1">
        <v>1920</v>
      </c>
      <c r="B36">
        <v>9</v>
      </c>
      <c r="C36" s="51">
        <v>42419</v>
      </c>
      <c r="D36" t="s">
        <v>8</v>
      </c>
      <c r="E36" t="s">
        <v>49</v>
      </c>
      <c r="F36" t="s">
        <v>164</v>
      </c>
      <c r="G36" s="56">
        <v>1800</v>
      </c>
    </row>
    <row r="37" spans="1:7" x14ac:dyDescent="0.25">
      <c r="A37" s="1">
        <v>1920</v>
      </c>
      <c r="B37">
        <v>9</v>
      </c>
      <c r="C37" s="51">
        <v>42419</v>
      </c>
      <c r="D37" t="s">
        <v>8</v>
      </c>
      <c r="E37" t="s">
        <v>49</v>
      </c>
      <c r="F37" t="s">
        <v>182</v>
      </c>
      <c r="G37" s="56">
        <v>1800</v>
      </c>
    </row>
    <row r="38" spans="1:7" x14ac:dyDescent="0.25">
      <c r="A38" s="1">
        <v>1920</v>
      </c>
      <c r="B38">
        <v>9</v>
      </c>
      <c r="C38" s="51">
        <v>42419</v>
      </c>
      <c r="D38" t="s">
        <v>8</v>
      </c>
      <c r="E38" t="s">
        <v>49</v>
      </c>
      <c r="F38" t="s">
        <v>183</v>
      </c>
      <c r="G38" s="56">
        <v>1800</v>
      </c>
    </row>
    <row r="39" spans="1:7" x14ac:dyDescent="0.25">
      <c r="A39" s="1">
        <v>1920</v>
      </c>
      <c r="B39">
        <v>9</v>
      </c>
      <c r="C39" s="51">
        <v>42419</v>
      </c>
      <c r="D39" t="s">
        <v>8</v>
      </c>
      <c r="E39" t="s">
        <v>49</v>
      </c>
      <c r="F39" t="s">
        <v>184</v>
      </c>
      <c r="G39" s="56">
        <v>1800</v>
      </c>
    </row>
    <row r="40" spans="1:7" x14ac:dyDescent="0.25">
      <c r="A40" s="1">
        <v>1920</v>
      </c>
      <c r="B40">
        <v>9</v>
      </c>
      <c r="C40" s="51">
        <v>42419</v>
      </c>
      <c r="D40" t="s">
        <v>8</v>
      </c>
      <c r="E40" t="s">
        <v>49</v>
      </c>
      <c r="F40" t="s">
        <v>185</v>
      </c>
      <c r="G40" s="56">
        <v>1800</v>
      </c>
    </row>
    <row r="41" spans="1:7" x14ac:dyDescent="0.25">
      <c r="A41" s="1">
        <v>1920</v>
      </c>
      <c r="B41">
        <v>9</v>
      </c>
      <c r="C41" s="51">
        <v>42422</v>
      </c>
      <c r="D41" t="s">
        <v>8</v>
      </c>
      <c r="E41" t="s">
        <v>49</v>
      </c>
      <c r="F41" t="s">
        <v>165</v>
      </c>
      <c r="G41" s="56">
        <v>1800</v>
      </c>
    </row>
    <row r="42" spans="1:7" x14ac:dyDescent="0.25">
      <c r="A42" s="1">
        <v>1920</v>
      </c>
      <c r="B42">
        <v>9</v>
      </c>
      <c r="C42" s="51">
        <v>42422</v>
      </c>
      <c r="D42" t="s">
        <v>8</v>
      </c>
      <c r="E42" t="s">
        <v>49</v>
      </c>
      <c r="F42" t="s">
        <v>166</v>
      </c>
      <c r="G42" s="56">
        <v>1800</v>
      </c>
    </row>
    <row r="43" spans="1:7" x14ac:dyDescent="0.25">
      <c r="A43" s="1">
        <v>1920</v>
      </c>
      <c r="B43">
        <v>9</v>
      </c>
      <c r="C43" s="51">
        <v>42422</v>
      </c>
      <c r="D43" t="s">
        <v>8</v>
      </c>
      <c r="E43" t="s">
        <v>49</v>
      </c>
      <c r="F43" t="s">
        <v>167</v>
      </c>
      <c r="G43" s="56">
        <v>1800</v>
      </c>
    </row>
    <row r="44" spans="1:7" x14ac:dyDescent="0.25">
      <c r="A44" s="1">
        <v>1920</v>
      </c>
      <c r="B44">
        <v>9</v>
      </c>
      <c r="C44" s="51">
        <v>42422</v>
      </c>
      <c r="D44" t="s">
        <v>8</v>
      </c>
      <c r="E44" t="s">
        <v>49</v>
      </c>
      <c r="F44" t="s">
        <v>168</v>
      </c>
      <c r="G44" s="56">
        <v>1800</v>
      </c>
    </row>
    <row r="45" spans="1:7" x14ac:dyDescent="0.25">
      <c r="A45" s="1">
        <v>1920</v>
      </c>
      <c r="B45">
        <v>9</v>
      </c>
      <c r="C45" s="51">
        <v>42422</v>
      </c>
      <c r="D45" t="s">
        <v>8</v>
      </c>
      <c r="E45" t="s">
        <v>49</v>
      </c>
      <c r="F45" t="s">
        <v>169</v>
      </c>
      <c r="G45" s="56">
        <v>1800</v>
      </c>
    </row>
    <row r="46" spans="1:7" x14ac:dyDescent="0.25">
      <c r="A46" s="1">
        <v>1920</v>
      </c>
      <c r="B46">
        <v>9</v>
      </c>
      <c r="C46" s="51">
        <v>42422</v>
      </c>
      <c r="D46" t="s">
        <v>8</v>
      </c>
      <c r="E46" t="s">
        <v>49</v>
      </c>
      <c r="F46" t="s">
        <v>170</v>
      </c>
      <c r="G46" s="56">
        <v>1800</v>
      </c>
    </row>
    <row r="47" spans="1:7" x14ac:dyDescent="0.25">
      <c r="A47" s="1">
        <v>1920</v>
      </c>
      <c r="B47">
        <v>9</v>
      </c>
      <c r="C47" s="51">
        <v>42422</v>
      </c>
      <c r="D47" t="s">
        <v>8</v>
      </c>
      <c r="E47" t="s">
        <v>49</v>
      </c>
      <c r="F47" t="s">
        <v>171</v>
      </c>
      <c r="G47" s="56">
        <v>1800</v>
      </c>
    </row>
    <row r="48" spans="1:7" x14ac:dyDescent="0.25">
      <c r="A48" s="1">
        <v>1920</v>
      </c>
      <c r="B48">
        <v>9</v>
      </c>
      <c r="C48" s="51">
        <v>42422</v>
      </c>
      <c r="D48" t="s">
        <v>8</v>
      </c>
      <c r="E48" t="s">
        <v>49</v>
      </c>
      <c r="F48" t="s">
        <v>172</v>
      </c>
      <c r="G48" s="56">
        <v>1800</v>
      </c>
    </row>
    <row r="49" spans="1:7" x14ac:dyDescent="0.25">
      <c r="A49" s="1">
        <v>1920</v>
      </c>
      <c r="B49">
        <v>9</v>
      </c>
      <c r="C49" s="51">
        <v>42422</v>
      </c>
      <c r="D49" t="s">
        <v>8</v>
      </c>
      <c r="E49" t="s">
        <v>49</v>
      </c>
      <c r="F49" t="s">
        <v>173</v>
      </c>
      <c r="G49" s="56">
        <v>1800</v>
      </c>
    </row>
    <row r="50" spans="1:7" x14ac:dyDescent="0.25">
      <c r="A50" s="1">
        <v>1920</v>
      </c>
      <c r="B50">
        <v>9</v>
      </c>
      <c r="C50" s="51">
        <v>42422</v>
      </c>
      <c r="D50" t="s">
        <v>8</v>
      </c>
      <c r="E50" t="s">
        <v>49</v>
      </c>
      <c r="F50" t="s">
        <v>174</v>
      </c>
      <c r="G50" s="56">
        <v>1800</v>
      </c>
    </row>
    <row r="51" spans="1:7" x14ac:dyDescent="0.25">
      <c r="A51" s="1">
        <v>1920</v>
      </c>
      <c r="B51">
        <v>9</v>
      </c>
      <c r="C51" s="51">
        <v>42422</v>
      </c>
      <c r="D51" t="s">
        <v>8</v>
      </c>
      <c r="E51" t="s">
        <v>49</v>
      </c>
      <c r="F51" t="s">
        <v>175</v>
      </c>
      <c r="G51" s="56">
        <v>1800</v>
      </c>
    </row>
    <row r="52" spans="1:7" x14ac:dyDescent="0.25">
      <c r="A52" s="1">
        <v>1920</v>
      </c>
      <c r="B52">
        <v>9</v>
      </c>
      <c r="C52" s="51">
        <v>42422</v>
      </c>
      <c r="D52" t="s">
        <v>8</v>
      </c>
      <c r="E52" t="s">
        <v>49</v>
      </c>
      <c r="F52" t="s">
        <v>186</v>
      </c>
      <c r="G52" s="56">
        <v>1800</v>
      </c>
    </row>
    <row r="53" spans="1:7" x14ac:dyDescent="0.25">
      <c r="A53" s="1">
        <v>1920</v>
      </c>
      <c r="B53">
        <v>9</v>
      </c>
      <c r="C53" s="51">
        <v>42422</v>
      </c>
      <c r="D53" t="s">
        <v>8</v>
      </c>
      <c r="E53" t="s">
        <v>49</v>
      </c>
      <c r="F53" t="s">
        <v>187</v>
      </c>
      <c r="G53" s="56">
        <v>1800</v>
      </c>
    </row>
    <row r="54" spans="1:7" x14ac:dyDescent="0.25">
      <c r="A54" s="1">
        <v>1920</v>
      </c>
      <c r="B54">
        <v>9</v>
      </c>
      <c r="C54" s="51">
        <v>42422</v>
      </c>
      <c r="D54" t="s">
        <v>8</v>
      </c>
      <c r="E54" t="s">
        <v>49</v>
      </c>
      <c r="F54" t="s">
        <v>188</v>
      </c>
      <c r="G54" s="56">
        <v>1800</v>
      </c>
    </row>
    <row r="55" spans="1:7" x14ac:dyDescent="0.25">
      <c r="A55" s="1">
        <v>1920</v>
      </c>
      <c r="B55">
        <v>9</v>
      </c>
      <c r="C55" s="51">
        <v>42422</v>
      </c>
      <c r="D55" t="s">
        <v>8</v>
      </c>
      <c r="E55" t="s">
        <v>49</v>
      </c>
      <c r="F55" t="s">
        <v>189</v>
      </c>
      <c r="G55" s="56">
        <v>1800</v>
      </c>
    </row>
    <row r="56" spans="1:7" x14ac:dyDescent="0.25">
      <c r="A56" s="1">
        <v>1920</v>
      </c>
      <c r="B56">
        <v>9</v>
      </c>
      <c r="C56" s="51">
        <v>42422</v>
      </c>
      <c r="D56" t="s">
        <v>8</v>
      </c>
      <c r="E56" t="s">
        <v>49</v>
      </c>
      <c r="F56" t="s">
        <v>190</v>
      </c>
      <c r="G56" s="56">
        <v>1800</v>
      </c>
    </row>
    <row r="57" spans="1:7" x14ac:dyDescent="0.25">
      <c r="A57" s="1">
        <v>1920</v>
      </c>
      <c r="B57">
        <v>9</v>
      </c>
      <c r="C57" s="51">
        <v>42422</v>
      </c>
      <c r="D57" t="s">
        <v>8</v>
      </c>
      <c r="E57" t="s">
        <v>49</v>
      </c>
      <c r="F57" t="s">
        <v>191</v>
      </c>
      <c r="G57" s="56">
        <v>1800</v>
      </c>
    </row>
    <row r="58" spans="1:7" x14ac:dyDescent="0.25">
      <c r="A58" s="1">
        <v>1920</v>
      </c>
      <c r="B58">
        <v>9</v>
      </c>
      <c r="C58" s="51">
        <v>42422</v>
      </c>
      <c r="D58" t="s">
        <v>8</v>
      </c>
      <c r="E58" t="s">
        <v>49</v>
      </c>
      <c r="F58" t="s">
        <v>192</v>
      </c>
      <c r="G58" s="56">
        <v>1800</v>
      </c>
    </row>
    <row r="59" spans="1:7" x14ac:dyDescent="0.25">
      <c r="A59" s="1">
        <v>1920</v>
      </c>
      <c r="B59">
        <v>9</v>
      </c>
      <c r="C59" s="51">
        <v>42422</v>
      </c>
      <c r="D59" t="s">
        <v>8</v>
      </c>
      <c r="E59" t="s">
        <v>49</v>
      </c>
      <c r="F59" t="s">
        <v>193</v>
      </c>
      <c r="G59" s="56">
        <v>1800</v>
      </c>
    </row>
    <row r="60" spans="1:7" x14ac:dyDescent="0.25">
      <c r="A60" s="1">
        <v>1920</v>
      </c>
      <c r="B60">
        <v>9</v>
      </c>
      <c r="C60" s="51">
        <v>42422</v>
      </c>
      <c r="D60" t="s">
        <v>8</v>
      </c>
      <c r="E60" t="s">
        <v>49</v>
      </c>
      <c r="F60" t="s">
        <v>194</v>
      </c>
      <c r="G60" s="56">
        <v>1800</v>
      </c>
    </row>
    <row r="61" spans="1:7" x14ac:dyDescent="0.25">
      <c r="A61" s="1">
        <v>1920</v>
      </c>
      <c r="B61">
        <v>10</v>
      </c>
      <c r="C61" s="51">
        <v>42432</v>
      </c>
      <c r="D61" t="s">
        <v>8</v>
      </c>
      <c r="E61" t="s">
        <v>49</v>
      </c>
      <c r="F61" t="s">
        <v>198</v>
      </c>
      <c r="G61" s="56">
        <v>300</v>
      </c>
    </row>
    <row r="62" spans="1:7" x14ac:dyDescent="0.25">
      <c r="A62" s="1">
        <v>1920</v>
      </c>
      <c r="B62">
        <v>12</v>
      </c>
      <c r="C62" s="51">
        <v>42440</v>
      </c>
      <c r="D62" t="s">
        <v>8</v>
      </c>
      <c r="E62" t="s">
        <v>49</v>
      </c>
      <c r="F62" t="s">
        <v>154</v>
      </c>
      <c r="G62" s="56">
        <v>-940</v>
      </c>
    </row>
    <row r="63" spans="1:7" x14ac:dyDescent="0.25">
      <c r="A63" s="1">
        <v>1920</v>
      </c>
      <c r="B63">
        <v>12</v>
      </c>
      <c r="C63" s="51">
        <v>42440</v>
      </c>
      <c r="D63" t="s">
        <v>8</v>
      </c>
      <c r="E63" t="s">
        <v>49</v>
      </c>
      <c r="F63" t="s">
        <v>217</v>
      </c>
      <c r="G63" s="56">
        <v>-2500</v>
      </c>
    </row>
    <row r="64" spans="1:7" x14ac:dyDescent="0.25">
      <c r="A64" s="1">
        <v>1920</v>
      </c>
      <c r="B64">
        <v>13</v>
      </c>
      <c r="C64" s="51">
        <v>42447</v>
      </c>
      <c r="D64" t="s">
        <v>8</v>
      </c>
      <c r="E64" t="s">
        <v>49</v>
      </c>
      <c r="F64" t="s">
        <v>208</v>
      </c>
      <c r="G64" s="56">
        <v>-35000</v>
      </c>
    </row>
    <row r="65" spans="1:7" x14ac:dyDescent="0.25">
      <c r="A65" s="1">
        <v>1920</v>
      </c>
      <c r="B65">
        <v>14</v>
      </c>
      <c r="C65" s="51">
        <v>42458</v>
      </c>
      <c r="D65" t="s">
        <v>8</v>
      </c>
      <c r="E65" t="s">
        <v>49</v>
      </c>
      <c r="F65" t="s">
        <v>198</v>
      </c>
      <c r="G65" s="56">
        <v>300</v>
      </c>
    </row>
    <row r="66" spans="1:7" x14ac:dyDescent="0.25">
      <c r="A66" s="1">
        <v>1920</v>
      </c>
      <c r="B66">
        <v>15</v>
      </c>
      <c r="C66" s="51">
        <v>42459</v>
      </c>
      <c r="D66" t="s">
        <v>8</v>
      </c>
      <c r="E66" t="s">
        <v>49</v>
      </c>
      <c r="F66" t="s">
        <v>198</v>
      </c>
      <c r="G66" s="56">
        <v>300</v>
      </c>
    </row>
    <row r="67" spans="1:7" x14ac:dyDescent="0.25">
      <c r="A67" s="1">
        <v>1920</v>
      </c>
      <c r="B67">
        <v>16</v>
      </c>
      <c r="C67" s="51">
        <v>42460</v>
      </c>
      <c r="D67" t="s">
        <v>8</v>
      </c>
      <c r="E67" t="s">
        <v>49</v>
      </c>
      <c r="F67" t="s">
        <v>199</v>
      </c>
      <c r="G67" s="56">
        <v>1500</v>
      </c>
    </row>
    <row r="68" spans="1:7" x14ac:dyDescent="0.25">
      <c r="A68" s="1">
        <v>1920</v>
      </c>
      <c r="B68">
        <v>17</v>
      </c>
      <c r="C68" s="51">
        <v>42474</v>
      </c>
      <c r="D68" t="s">
        <v>8</v>
      </c>
      <c r="E68" t="s">
        <v>49</v>
      </c>
      <c r="F68" t="s">
        <v>198</v>
      </c>
      <c r="G68" s="56">
        <v>900</v>
      </c>
    </row>
    <row r="69" spans="1:7" x14ac:dyDescent="0.25">
      <c r="A69" s="1">
        <v>1920</v>
      </c>
      <c r="B69">
        <v>18</v>
      </c>
      <c r="C69" s="51">
        <v>42475</v>
      </c>
      <c r="D69" t="s">
        <v>8</v>
      </c>
      <c r="E69" t="s">
        <v>49</v>
      </c>
      <c r="F69" t="s">
        <v>198</v>
      </c>
      <c r="G69" s="56">
        <v>600</v>
      </c>
    </row>
    <row r="70" spans="1:7" x14ac:dyDescent="0.25">
      <c r="A70" s="1">
        <v>1920</v>
      </c>
      <c r="B70">
        <v>19</v>
      </c>
      <c r="C70" s="51">
        <v>42478</v>
      </c>
      <c r="D70" t="s">
        <v>8</v>
      </c>
      <c r="E70" t="s">
        <v>49</v>
      </c>
      <c r="F70" t="s">
        <v>198</v>
      </c>
      <c r="G70" s="56">
        <v>900</v>
      </c>
    </row>
    <row r="71" spans="1:7" x14ac:dyDescent="0.25">
      <c r="A71" s="1">
        <v>1920</v>
      </c>
      <c r="B71">
        <v>19</v>
      </c>
      <c r="C71" s="51">
        <v>42478</v>
      </c>
      <c r="D71" t="s">
        <v>8</v>
      </c>
      <c r="E71" t="s">
        <v>49</v>
      </c>
      <c r="F71" t="s">
        <v>200</v>
      </c>
      <c r="G71" s="56">
        <v>1500</v>
      </c>
    </row>
    <row r="72" spans="1:7" x14ac:dyDescent="0.25">
      <c r="A72" s="1">
        <v>1920</v>
      </c>
      <c r="B72">
        <v>20</v>
      </c>
      <c r="C72" s="51">
        <v>42482</v>
      </c>
      <c r="D72" t="s">
        <v>8</v>
      </c>
      <c r="E72" t="s">
        <v>49</v>
      </c>
      <c r="F72" t="s">
        <v>198</v>
      </c>
      <c r="G72" s="56">
        <v>300</v>
      </c>
    </row>
    <row r="73" spans="1:7" x14ac:dyDescent="0.25">
      <c r="A73" s="1">
        <v>1920</v>
      </c>
      <c r="B73">
        <v>21</v>
      </c>
      <c r="C73" s="51">
        <v>42485</v>
      </c>
      <c r="D73" t="s">
        <v>8</v>
      </c>
      <c r="E73" t="s">
        <v>49</v>
      </c>
      <c r="F73" t="s">
        <v>198</v>
      </c>
      <c r="G73" s="56">
        <v>600</v>
      </c>
    </row>
    <row r="74" spans="1:7" x14ac:dyDescent="0.25">
      <c r="A74" s="1">
        <v>1920</v>
      </c>
      <c r="B74">
        <v>22</v>
      </c>
      <c r="C74" s="51">
        <v>42486</v>
      </c>
      <c r="D74" t="s">
        <v>8</v>
      </c>
      <c r="E74" t="s">
        <v>49</v>
      </c>
      <c r="F74" t="s">
        <v>198</v>
      </c>
      <c r="G74" s="56">
        <v>300</v>
      </c>
    </row>
    <row r="75" spans="1:7" x14ac:dyDescent="0.25">
      <c r="A75" s="1">
        <v>1920</v>
      </c>
      <c r="B75">
        <v>23</v>
      </c>
      <c r="C75" s="51">
        <v>42499</v>
      </c>
      <c r="D75" t="s">
        <v>8</v>
      </c>
      <c r="E75" t="s">
        <v>49</v>
      </c>
      <c r="F75" t="s">
        <v>201</v>
      </c>
      <c r="G75" s="56">
        <v>1500</v>
      </c>
    </row>
    <row r="76" spans="1:7" x14ac:dyDescent="0.25">
      <c r="A76" s="1">
        <v>1920</v>
      </c>
      <c r="B76">
        <v>24</v>
      </c>
      <c r="C76" s="51">
        <v>42507</v>
      </c>
      <c r="D76" t="s">
        <v>8</v>
      </c>
      <c r="E76" t="s">
        <v>49</v>
      </c>
      <c r="F76" t="s">
        <v>214</v>
      </c>
      <c r="G76" s="56">
        <v>-650</v>
      </c>
    </row>
    <row r="77" spans="1:7" x14ac:dyDescent="0.25">
      <c r="A77" s="1">
        <v>1920</v>
      </c>
      <c r="B77">
        <v>25</v>
      </c>
      <c r="C77" s="51">
        <v>42508</v>
      </c>
      <c r="D77" t="s">
        <v>8</v>
      </c>
      <c r="E77" t="s">
        <v>49</v>
      </c>
      <c r="F77" t="s">
        <v>202</v>
      </c>
      <c r="G77" s="56">
        <v>500</v>
      </c>
    </row>
    <row r="78" spans="1:7" x14ac:dyDescent="0.25">
      <c r="A78" s="1">
        <v>1920</v>
      </c>
      <c r="B78">
        <v>26</v>
      </c>
      <c r="C78" s="51">
        <v>42521</v>
      </c>
      <c r="D78" t="s">
        <v>8</v>
      </c>
      <c r="E78" t="s">
        <v>49</v>
      </c>
      <c r="F78" t="s">
        <v>219</v>
      </c>
      <c r="G78" s="56">
        <v>-1300</v>
      </c>
    </row>
    <row r="79" spans="1:7" x14ac:dyDescent="0.25">
      <c r="A79" s="1">
        <v>1920</v>
      </c>
      <c r="B79">
        <v>27</v>
      </c>
      <c r="C79" s="51">
        <v>42523</v>
      </c>
      <c r="D79" t="s">
        <v>8</v>
      </c>
      <c r="E79" t="s">
        <v>49</v>
      </c>
      <c r="F79" t="s">
        <v>195</v>
      </c>
      <c r="G79" s="56">
        <v>1000</v>
      </c>
    </row>
    <row r="80" spans="1:7" x14ac:dyDescent="0.25">
      <c r="A80" s="1">
        <v>1920</v>
      </c>
      <c r="B80">
        <v>28</v>
      </c>
      <c r="C80" s="51">
        <v>42528</v>
      </c>
      <c r="D80" t="s">
        <v>8</v>
      </c>
      <c r="E80" t="s">
        <v>49</v>
      </c>
      <c r="F80" t="s">
        <v>196</v>
      </c>
      <c r="G80" s="56">
        <v>1000</v>
      </c>
    </row>
    <row r="81" spans="1:7" x14ac:dyDescent="0.25">
      <c r="A81" s="1">
        <v>1920</v>
      </c>
      <c r="B81">
        <v>29</v>
      </c>
      <c r="C81" s="51">
        <v>42534</v>
      </c>
      <c r="D81" t="s">
        <v>8</v>
      </c>
      <c r="E81" t="s">
        <v>49</v>
      </c>
      <c r="F81" t="s">
        <v>203</v>
      </c>
      <c r="G81" s="56">
        <v>500</v>
      </c>
    </row>
    <row r="82" spans="1:7" x14ac:dyDescent="0.25">
      <c r="A82" s="1">
        <v>1920</v>
      </c>
      <c r="B82">
        <v>30</v>
      </c>
      <c r="C82" s="51">
        <v>42536</v>
      </c>
      <c r="D82" t="s">
        <v>8</v>
      </c>
      <c r="E82" t="s">
        <v>49</v>
      </c>
      <c r="F82" t="s">
        <v>204</v>
      </c>
      <c r="G82" s="56">
        <v>500</v>
      </c>
    </row>
    <row r="83" spans="1:7" x14ac:dyDescent="0.25">
      <c r="A83" s="1">
        <v>1920</v>
      </c>
      <c r="B83">
        <v>31</v>
      </c>
      <c r="C83" s="51">
        <v>42537</v>
      </c>
      <c r="D83" t="s">
        <v>8</v>
      </c>
      <c r="E83" t="s">
        <v>49</v>
      </c>
      <c r="F83" t="s">
        <v>205</v>
      </c>
      <c r="G83" s="56">
        <v>500</v>
      </c>
    </row>
    <row r="84" spans="1:7" x14ac:dyDescent="0.25">
      <c r="A84" s="1">
        <v>1920</v>
      </c>
      <c r="B84">
        <v>32</v>
      </c>
      <c r="C84" s="51">
        <v>42538</v>
      </c>
      <c r="D84" t="s">
        <v>8</v>
      </c>
      <c r="E84" t="s">
        <v>49</v>
      </c>
      <c r="F84" t="s">
        <v>206</v>
      </c>
      <c r="G84" s="56">
        <v>500</v>
      </c>
    </row>
    <row r="85" spans="1:7" x14ac:dyDescent="0.25">
      <c r="A85" s="1">
        <v>1920</v>
      </c>
      <c r="B85">
        <v>33</v>
      </c>
      <c r="C85" s="51">
        <v>42541</v>
      </c>
      <c r="D85" t="s">
        <v>8</v>
      </c>
      <c r="E85" t="s">
        <v>49</v>
      </c>
      <c r="F85" t="s">
        <v>207</v>
      </c>
      <c r="G85" s="56">
        <v>500</v>
      </c>
    </row>
    <row r="86" spans="1:7" x14ac:dyDescent="0.25">
      <c r="A86" s="1">
        <v>1920</v>
      </c>
      <c r="B86">
        <v>34</v>
      </c>
      <c r="C86" s="51">
        <v>42549</v>
      </c>
      <c r="D86" t="s">
        <v>8</v>
      </c>
      <c r="E86" t="s">
        <v>49</v>
      </c>
      <c r="F86" t="s">
        <v>197</v>
      </c>
      <c r="G86" s="56">
        <v>1000</v>
      </c>
    </row>
    <row r="87" spans="1:7" x14ac:dyDescent="0.25">
      <c r="A87" s="1">
        <v>1920</v>
      </c>
      <c r="B87">
        <v>36</v>
      </c>
      <c r="C87" s="51">
        <v>42586</v>
      </c>
      <c r="D87" t="s">
        <v>8</v>
      </c>
      <c r="E87" t="s">
        <v>49</v>
      </c>
      <c r="F87" t="s">
        <v>213</v>
      </c>
      <c r="G87" s="56">
        <v>-378</v>
      </c>
    </row>
    <row r="88" spans="1:7" x14ac:dyDescent="0.25">
      <c r="A88" s="1">
        <v>1920</v>
      </c>
      <c r="B88">
        <v>37</v>
      </c>
      <c r="C88" s="51">
        <v>42625</v>
      </c>
      <c r="D88" t="s">
        <v>8</v>
      </c>
      <c r="E88" t="s">
        <v>49</v>
      </c>
      <c r="F88" t="s">
        <v>218</v>
      </c>
      <c r="G88" s="56">
        <v>-1000</v>
      </c>
    </row>
    <row r="89" spans="1:7" x14ac:dyDescent="0.25">
      <c r="A89" s="1">
        <v>1920</v>
      </c>
      <c r="B89">
        <v>38</v>
      </c>
      <c r="C89" s="51">
        <v>42642</v>
      </c>
      <c r="D89" t="s">
        <v>8</v>
      </c>
      <c r="E89" t="s">
        <v>49</v>
      </c>
      <c r="F89" t="s">
        <v>208</v>
      </c>
      <c r="G89" s="56">
        <v>-35000</v>
      </c>
    </row>
    <row r="90" spans="1:7" x14ac:dyDescent="0.25">
      <c r="A90" s="1">
        <v>1920</v>
      </c>
      <c r="B90">
        <v>39</v>
      </c>
      <c r="C90" s="51">
        <v>42643</v>
      </c>
      <c r="D90" t="s">
        <v>8</v>
      </c>
      <c r="E90" t="s">
        <v>49</v>
      </c>
      <c r="F90" t="s">
        <v>155</v>
      </c>
      <c r="G90" s="56">
        <v>1800</v>
      </c>
    </row>
    <row r="91" spans="1:7" x14ac:dyDescent="0.25">
      <c r="A91" s="1">
        <v>1920</v>
      </c>
      <c r="B91">
        <v>39</v>
      </c>
      <c r="C91" s="51">
        <v>42643</v>
      </c>
      <c r="D91" t="s">
        <v>8</v>
      </c>
      <c r="E91" t="s">
        <v>49</v>
      </c>
      <c r="F91" t="s">
        <v>156</v>
      </c>
      <c r="G91" s="56">
        <v>1800</v>
      </c>
    </row>
    <row r="92" spans="1:7" x14ac:dyDescent="0.25">
      <c r="A92" s="1">
        <v>1920</v>
      </c>
      <c r="B92">
        <v>39</v>
      </c>
      <c r="C92" s="51">
        <v>42643</v>
      </c>
      <c r="D92" t="s">
        <v>8</v>
      </c>
      <c r="E92" t="s">
        <v>49</v>
      </c>
      <c r="F92" t="s">
        <v>176</v>
      </c>
      <c r="G92" s="56">
        <v>1800</v>
      </c>
    </row>
    <row r="93" spans="1:7" x14ac:dyDescent="0.25">
      <c r="A93" s="1">
        <v>1920</v>
      </c>
      <c r="B93">
        <v>39</v>
      </c>
      <c r="C93" s="51">
        <v>42643</v>
      </c>
      <c r="D93" t="s">
        <v>8</v>
      </c>
      <c r="E93" t="s">
        <v>49</v>
      </c>
      <c r="F93" t="s">
        <v>177</v>
      </c>
      <c r="G93" s="56">
        <v>1800</v>
      </c>
    </row>
    <row r="94" spans="1:7" x14ac:dyDescent="0.25">
      <c r="A94" s="1">
        <v>1920</v>
      </c>
      <c r="B94">
        <v>39</v>
      </c>
      <c r="C94" s="51">
        <v>42643</v>
      </c>
      <c r="D94" t="s">
        <v>8</v>
      </c>
      <c r="E94" t="s">
        <v>49</v>
      </c>
      <c r="F94" t="s">
        <v>157</v>
      </c>
      <c r="G94" s="56">
        <v>1800</v>
      </c>
    </row>
    <row r="95" spans="1:7" x14ac:dyDescent="0.25">
      <c r="A95" s="1">
        <v>1920</v>
      </c>
      <c r="B95">
        <v>39</v>
      </c>
      <c r="C95" s="51">
        <v>42643</v>
      </c>
      <c r="D95" t="s">
        <v>8</v>
      </c>
      <c r="E95" t="s">
        <v>49</v>
      </c>
      <c r="F95" t="s">
        <v>158</v>
      </c>
      <c r="G95" s="56">
        <v>1800</v>
      </c>
    </row>
    <row r="96" spans="1:7" x14ac:dyDescent="0.25">
      <c r="A96" s="1">
        <v>1920</v>
      </c>
      <c r="B96">
        <v>39</v>
      </c>
      <c r="C96" s="51">
        <v>42643</v>
      </c>
      <c r="D96" t="s">
        <v>8</v>
      </c>
      <c r="E96" t="s">
        <v>49</v>
      </c>
      <c r="F96" t="s">
        <v>159</v>
      </c>
      <c r="G96" s="56">
        <v>1800</v>
      </c>
    </row>
    <row r="97" spans="1:7" x14ac:dyDescent="0.25">
      <c r="A97" s="1">
        <v>1920</v>
      </c>
      <c r="B97">
        <v>39</v>
      </c>
      <c r="C97" s="51">
        <v>42643</v>
      </c>
      <c r="D97" t="s">
        <v>8</v>
      </c>
      <c r="E97" t="s">
        <v>49</v>
      </c>
      <c r="F97" t="s">
        <v>160</v>
      </c>
      <c r="G97" s="56">
        <v>1800</v>
      </c>
    </row>
    <row r="98" spans="1:7" x14ac:dyDescent="0.25">
      <c r="A98" s="1">
        <v>1920</v>
      </c>
      <c r="B98">
        <v>39</v>
      </c>
      <c r="C98" s="51">
        <v>42643</v>
      </c>
      <c r="D98" t="s">
        <v>8</v>
      </c>
      <c r="E98" t="s">
        <v>49</v>
      </c>
      <c r="F98" t="s">
        <v>178</v>
      </c>
      <c r="G98" s="56">
        <v>1800</v>
      </c>
    </row>
    <row r="99" spans="1:7" x14ac:dyDescent="0.25">
      <c r="A99" s="1">
        <v>1920</v>
      </c>
      <c r="B99">
        <v>39</v>
      </c>
      <c r="C99" s="51">
        <v>42643</v>
      </c>
      <c r="D99" t="s">
        <v>8</v>
      </c>
      <c r="E99" t="s">
        <v>49</v>
      </c>
      <c r="F99" t="s">
        <v>179</v>
      </c>
      <c r="G99" s="56">
        <v>1800</v>
      </c>
    </row>
    <row r="100" spans="1:7" x14ac:dyDescent="0.25">
      <c r="A100" s="1">
        <v>1920</v>
      </c>
      <c r="B100">
        <v>39</v>
      </c>
      <c r="C100" s="51">
        <v>42643</v>
      </c>
      <c r="D100" t="s">
        <v>8</v>
      </c>
      <c r="E100" t="s">
        <v>49</v>
      </c>
      <c r="F100" t="s">
        <v>180</v>
      </c>
      <c r="G100" s="56">
        <v>1800</v>
      </c>
    </row>
    <row r="101" spans="1:7" x14ac:dyDescent="0.25">
      <c r="A101" s="1">
        <v>1920</v>
      </c>
      <c r="B101">
        <v>39</v>
      </c>
      <c r="C101" s="51">
        <v>42643</v>
      </c>
      <c r="D101" t="s">
        <v>8</v>
      </c>
      <c r="E101" t="s">
        <v>49</v>
      </c>
      <c r="F101" t="s">
        <v>181</v>
      </c>
      <c r="G101" s="56">
        <v>1800</v>
      </c>
    </row>
    <row r="102" spans="1:7" x14ac:dyDescent="0.25">
      <c r="A102" s="1">
        <v>1920</v>
      </c>
      <c r="B102">
        <v>39</v>
      </c>
      <c r="C102" s="51">
        <v>42643</v>
      </c>
      <c r="D102" t="s">
        <v>8</v>
      </c>
      <c r="E102" t="s">
        <v>49</v>
      </c>
      <c r="F102" t="s">
        <v>161</v>
      </c>
      <c r="G102" s="56">
        <v>1800</v>
      </c>
    </row>
    <row r="103" spans="1:7" x14ac:dyDescent="0.25">
      <c r="A103" s="1">
        <v>1920</v>
      </c>
      <c r="B103">
        <v>39</v>
      </c>
      <c r="C103" s="51">
        <v>42643</v>
      </c>
      <c r="D103" t="s">
        <v>8</v>
      </c>
      <c r="E103" t="s">
        <v>49</v>
      </c>
      <c r="F103" t="s">
        <v>162</v>
      </c>
      <c r="G103" s="56">
        <v>1800</v>
      </c>
    </row>
    <row r="104" spans="1:7" x14ac:dyDescent="0.25">
      <c r="A104" s="1">
        <v>1920</v>
      </c>
      <c r="B104">
        <v>39</v>
      </c>
      <c r="C104" s="51">
        <v>42643</v>
      </c>
      <c r="D104" t="s">
        <v>8</v>
      </c>
      <c r="E104" t="s">
        <v>49</v>
      </c>
      <c r="F104" t="s">
        <v>163</v>
      </c>
      <c r="G104" s="56">
        <v>1800</v>
      </c>
    </row>
    <row r="105" spans="1:7" x14ac:dyDescent="0.25">
      <c r="A105" s="1">
        <v>1920</v>
      </c>
      <c r="B105">
        <v>39</v>
      </c>
      <c r="C105" s="51">
        <v>42643</v>
      </c>
      <c r="D105" t="s">
        <v>8</v>
      </c>
      <c r="E105" t="s">
        <v>49</v>
      </c>
      <c r="F105" t="s">
        <v>164</v>
      </c>
      <c r="G105" s="56">
        <v>1800</v>
      </c>
    </row>
    <row r="106" spans="1:7" x14ac:dyDescent="0.25">
      <c r="A106" s="1">
        <v>1920</v>
      </c>
      <c r="B106">
        <v>39</v>
      </c>
      <c r="C106" s="51">
        <v>42643</v>
      </c>
      <c r="D106" t="s">
        <v>8</v>
      </c>
      <c r="E106" t="s">
        <v>49</v>
      </c>
      <c r="F106" t="s">
        <v>182</v>
      </c>
      <c r="G106" s="56">
        <v>1800</v>
      </c>
    </row>
    <row r="107" spans="1:7" x14ac:dyDescent="0.25">
      <c r="A107" s="1">
        <v>1920</v>
      </c>
      <c r="B107">
        <v>39</v>
      </c>
      <c r="C107" s="51">
        <v>42643</v>
      </c>
      <c r="D107" t="s">
        <v>8</v>
      </c>
      <c r="E107" t="s">
        <v>49</v>
      </c>
      <c r="F107" t="s">
        <v>183</v>
      </c>
      <c r="G107" s="56">
        <v>1800</v>
      </c>
    </row>
    <row r="108" spans="1:7" x14ac:dyDescent="0.25">
      <c r="A108" s="1">
        <v>1920</v>
      </c>
      <c r="B108">
        <v>39</v>
      </c>
      <c r="C108" s="51">
        <v>42643</v>
      </c>
      <c r="D108" t="s">
        <v>8</v>
      </c>
      <c r="E108" t="s">
        <v>49</v>
      </c>
      <c r="F108" t="s">
        <v>184</v>
      </c>
      <c r="G108" s="56">
        <v>1800</v>
      </c>
    </row>
    <row r="109" spans="1:7" x14ac:dyDescent="0.25">
      <c r="A109" s="1">
        <v>1920</v>
      </c>
      <c r="B109">
        <v>39</v>
      </c>
      <c r="C109" s="51">
        <v>42643</v>
      </c>
      <c r="D109" t="s">
        <v>8</v>
      </c>
      <c r="E109" t="s">
        <v>49</v>
      </c>
      <c r="F109" t="s">
        <v>185</v>
      </c>
      <c r="G109" s="56">
        <v>1800</v>
      </c>
    </row>
    <row r="110" spans="1:7" x14ac:dyDescent="0.25">
      <c r="A110" s="1">
        <v>1920</v>
      </c>
      <c r="B110">
        <v>39</v>
      </c>
      <c r="C110" s="51">
        <v>42643</v>
      </c>
      <c r="D110" t="s">
        <v>8</v>
      </c>
      <c r="E110" t="s">
        <v>49</v>
      </c>
      <c r="F110" t="s">
        <v>165</v>
      </c>
      <c r="G110" s="56">
        <v>1800</v>
      </c>
    </row>
    <row r="111" spans="1:7" x14ac:dyDescent="0.25">
      <c r="A111" s="1">
        <v>1920</v>
      </c>
      <c r="B111">
        <v>39</v>
      </c>
      <c r="C111" s="51">
        <v>42643</v>
      </c>
      <c r="D111" t="s">
        <v>8</v>
      </c>
      <c r="E111" t="s">
        <v>49</v>
      </c>
      <c r="F111" t="s">
        <v>166</v>
      </c>
      <c r="G111" s="56">
        <v>1800</v>
      </c>
    </row>
    <row r="112" spans="1:7" x14ac:dyDescent="0.25">
      <c r="A112" s="1">
        <v>1920</v>
      </c>
      <c r="B112">
        <v>39</v>
      </c>
      <c r="C112" s="51">
        <v>42643</v>
      </c>
      <c r="D112" t="s">
        <v>8</v>
      </c>
      <c r="E112" t="s">
        <v>49</v>
      </c>
      <c r="F112" t="s">
        <v>167</v>
      </c>
      <c r="G112" s="56">
        <v>1800</v>
      </c>
    </row>
    <row r="113" spans="1:7" x14ac:dyDescent="0.25">
      <c r="A113" s="1">
        <v>1920</v>
      </c>
      <c r="B113">
        <v>39</v>
      </c>
      <c r="C113" s="51">
        <v>42643</v>
      </c>
      <c r="D113" t="s">
        <v>8</v>
      </c>
      <c r="E113" t="s">
        <v>49</v>
      </c>
      <c r="F113" t="s">
        <v>168</v>
      </c>
      <c r="G113" s="56">
        <v>1800</v>
      </c>
    </row>
    <row r="114" spans="1:7" x14ac:dyDescent="0.25">
      <c r="A114" s="1">
        <v>1920</v>
      </c>
      <c r="B114">
        <v>39</v>
      </c>
      <c r="C114" s="51">
        <v>42643</v>
      </c>
      <c r="D114" t="s">
        <v>8</v>
      </c>
      <c r="E114" t="s">
        <v>49</v>
      </c>
      <c r="F114" t="s">
        <v>169</v>
      </c>
      <c r="G114" s="56">
        <v>1800</v>
      </c>
    </row>
    <row r="115" spans="1:7" x14ac:dyDescent="0.25">
      <c r="A115" s="1">
        <v>1920</v>
      </c>
      <c r="B115">
        <v>39</v>
      </c>
      <c r="C115" s="51">
        <v>42643</v>
      </c>
      <c r="D115" t="s">
        <v>8</v>
      </c>
      <c r="E115" t="s">
        <v>49</v>
      </c>
      <c r="F115" t="s">
        <v>170</v>
      </c>
      <c r="G115" s="56">
        <v>1800</v>
      </c>
    </row>
    <row r="116" spans="1:7" x14ac:dyDescent="0.25">
      <c r="A116" s="1">
        <v>1920</v>
      </c>
      <c r="B116">
        <v>39</v>
      </c>
      <c r="C116" s="51">
        <v>42643</v>
      </c>
      <c r="D116" t="s">
        <v>8</v>
      </c>
      <c r="E116" t="s">
        <v>49</v>
      </c>
      <c r="F116" t="s">
        <v>171</v>
      </c>
      <c r="G116" s="56">
        <v>1800</v>
      </c>
    </row>
    <row r="117" spans="1:7" x14ac:dyDescent="0.25">
      <c r="A117" s="1">
        <v>1920</v>
      </c>
      <c r="B117">
        <v>39</v>
      </c>
      <c r="C117" s="51">
        <v>42643</v>
      </c>
      <c r="D117" t="s">
        <v>8</v>
      </c>
      <c r="E117" t="s">
        <v>49</v>
      </c>
      <c r="F117" t="s">
        <v>172</v>
      </c>
      <c r="G117" s="56">
        <v>1800</v>
      </c>
    </row>
    <row r="118" spans="1:7" x14ac:dyDescent="0.25">
      <c r="A118" s="1">
        <v>1920</v>
      </c>
      <c r="B118">
        <v>39</v>
      </c>
      <c r="C118" s="51">
        <v>42643</v>
      </c>
      <c r="D118" t="s">
        <v>8</v>
      </c>
      <c r="E118" t="s">
        <v>49</v>
      </c>
      <c r="F118" t="s">
        <v>173</v>
      </c>
      <c r="G118" s="56">
        <v>1800</v>
      </c>
    </row>
    <row r="119" spans="1:7" x14ac:dyDescent="0.25">
      <c r="A119" s="1">
        <v>1920</v>
      </c>
      <c r="B119">
        <v>39</v>
      </c>
      <c r="C119" s="51">
        <v>42643</v>
      </c>
      <c r="D119" t="s">
        <v>8</v>
      </c>
      <c r="E119" t="s">
        <v>49</v>
      </c>
      <c r="F119" t="s">
        <v>174</v>
      </c>
      <c r="G119" s="56">
        <v>1800</v>
      </c>
    </row>
    <row r="120" spans="1:7" x14ac:dyDescent="0.25">
      <c r="A120" s="1">
        <v>1920</v>
      </c>
      <c r="B120">
        <v>39</v>
      </c>
      <c r="C120" s="51">
        <v>42643</v>
      </c>
      <c r="D120" t="s">
        <v>8</v>
      </c>
      <c r="E120" t="s">
        <v>49</v>
      </c>
      <c r="F120" t="s">
        <v>175</v>
      </c>
      <c r="G120" s="56">
        <v>1800</v>
      </c>
    </row>
    <row r="121" spans="1:7" x14ac:dyDescent="0.25">
      <c r="A121" s="1">
        <v>1920</v>
      </c>
      <c r="B121">
        <v>39</v>
      </c>
      <c r="C121" s="51">
        <v>42643</v>
      </c>
      <c r="D121" t="s">
        <v>8</v>
      </c>
      <c r="E121" t="s">
        <v>49</v>
      </c>
      <c r="F121" t="s">
        <v>186</v>
      </c>
      <c r="G121" s="56">
        <v>1800</v>
      </c>
    </row>
    <row r="122" spans="1:7" x14ac:dyDescent="0.25">
      <c r="A122" s="1">
        <v>1920</v>
      </c>
      <c r="B122">
        <v>39</v>
      </c>
      <c r="C122" s="51">
        <v>42643</v>
      </c>
      <c r="D122" t="s">
        <v>8</v>
      </c>
      <c r="E122" t="s">
        <v>49</v>
      </c>
      <c r="F122" t="s">
        <v>187</v>
      </c>
      <c r="G122" s="56">
        <v>1800</v>
      </c>
    </row>
    <row r="123" spans="1:7" x14ac:dyDescent="0.25">
      <c r="A123" s="1">
        <v>1920</v>
      </c>
      <c r="B123">
        <v>39</v>
      </c>
      <c r="C123" s="51">
        <v>42643</v>
      </c>
      <c r="D123" t="s">
        <v>8</v>
      </c>
      <c r="E123" t="s">
        <v>49</v>
      </c>
      <c r="F123" t="s">
        <v>188</v>
      </c>
      <c r="G123" s="56">
        <v>1800</v>
      </c>
    </row>
    <row r="124" spans="1:7" x14ac:dyDescent="0.25">
      <c r="A124" s="1">
        <v>1920</v>
      </c>
      <c r="B124">
        <v>39</v>
      </c>
      <c r="C124" s="51">
        <v>42643</v>
      </c>
      <c r="D124" t="s">
        <v>8</v>
      </c>
      <c r="E124" t="s">
        <v>49</v>
      </c>
      <c r="F124" t="s">
        <v>189</v>
      </c>
      <c r="G124" s="56">
        <v>1800</v>
      </c>
    </row>
    <row r="125" spans="1:7" x14ac:dyDescent="0.25">
      <c r="A125" s="1">
        <v>1920</v>
      </c>
      <c r="B125">
        <v>39</v>
      </c>
      <c r="C125" s="51">
        <v>42643</v>
      </c>
      <c r="D125" t="s">
        <v>8</v>
      </c>
      <c r="E125" t="s">
        <v>49</v>
      </c>
      <c r="F125" t="s">
        <v>190</v>
      </c>
      <c r="G125" s="56">
        <v>1800</v>
      </c>
    </row>
    <row r="126" spans="1:7" x14ac:dyDescent="0.25">
      <c r="A126" s="1">
        <v>1920</v>
      </c>
      <c r="B126">
        <v>39</v>
      </c>
      <c r="C126" s="51">
        <v>42643</v>
      </c>
      <c r="D126" t="s">
        <v>8</v>
      </c>
      <c r="E126" t="s">
        <v>49</v>
      </c>
      <c r="F126" t="s">
        <v>191</v>
      </c>
      <c r="G126" s="56">
        <v>1800</v>
      </c>
    </row>
    <row r="127" spans="1:7" x14ac:dyDescent="0.25">
      <c r="A127" s="1">
        <v>1920</v>
      </c>
      <c r="B127">
        <v>39</v>
      </c>
      <c r="C127" s="51">
        <v>42643</v>
      </c>
      <c r="D127" t="s">
        <v>8</v>
      </c>
      <c r="E127" t="s">
        <v>49</v>
      </c>
      <c r="F127" t="s">
        <v>192</v>
      </c>
      <c r="G127" s="56">
        <v>1800</v>
      </c>
    </row>
    <row r="128" spans="1:7" x14ac:dyDescent="0.25">
      <c r="A128" s="1">
        <v>1920</v>
      </c>
      <c r="B128">
        <v>39</v>
      </c>
      <c r="C128" s="51">
        <v>42643</v>
      </c>
      <c r="D128" t="s">
        <v>8</v>
      </c>
      <c r="E128" t="s">
        <v>49</v>
      </c>
      <c r="F128" t="s">
        <v>193</v>
      </c>
      <c r="G128" s="56">
        <v>1800</v>
      </c>
    </row>
    <row r="129" spans="1:7" x14ac:dyDescent="0.25">
      <c r="A129" s="1">
        <v>1920</v>
      </c>
      <c r="B129">
        <v>39</v>
      </c>
      <c r="C129" s="51">
        <v>42643</v>
      </c>
      <c r="D129" t="s">
        <v>8</v>
      </c>
      <c r="E129" t="s">
        <v>49</v>
      </c>
      <c r="F129" t="s">
        <v>194</v>
      </c>
      <c r="G129" s="56">
        <v>1800</v>
      </c>
    </row>
    <row r="130" spans="1:7" x14ac:dyDescent="0.25">
      <c r="A130" s="1">
        <v>1920</v>
      </c>
      <c r="B130">
        <v>40</v>
      </c>
      <c r="C130" s="51">
        <v>42691</v>
      </c>
      <c r="D130" t="s">
        <v>8</v>
      </c>
      <c r="E130" t="s">
        <v>49</v>
      </c>
      <c r="F130" t="s">
        <v>216</v>
      </c>
      <c r="G130" s="56">
        <v>-10000</v>
      </c>
    </row>
    <row r="131" spans="1:7" x14ac:dyDescent="0.25">
      <c r="A131" s="1">
        <v>1920</v>
      </c>
      <c r="B131">
        <v>41</v>
      </c>
      <c r="C131" s="51">
        <v>42705</v>
      </c>
      <c r="D131" t="s">
        <v>8</v>
      </c>
      <c r="E131" t="s">
        <v>49</v>
      </c>
      <c r="F131" t="s">
        <v>153</v>
      </c>
      <c r="G131" s="56">
        <v>-1996</v>
      </c>
    </row>
    <row r="132" spans="1:7" x14ac:dyDescent="0.25">
      <c r="A132" s="1">
        <v>1920</v>
      </c>
      <c r="B132">
        <v>42</v>
      </c>
      <c r="C132" s="51">
        <v>42705</v>
      </c>
      <c r="D132" t="s">
        <v>8</v>
      </c>
      <c r="E132" t="s">
        <v>49</v>
      </c>
      <c r="F132" t="s">
        <v>153</v>
      </c>
      <c r="G132" s="56">
        <v>-2238</v>
      </c>
    </row>
    <row r="133" spans="1:7" x14ac:dyDescent="0.25">
      <c r="A133" s="1">
        <v>1920</v>
      </c>
      <c r="B133">
        <v>43</v>
      </c>
      <c r="C133" s="51">
        <v>42705</v>
      </c>
      <c r="D133" t="s">
        <v>8</v>
      </c>
      <c r="E133" t="s">
        <v>49</v>
      </c>
      <c r="F133" t="s">
        <v>153</v>
      </c>
      <c r="G133" s="56">
        <v>-2471</v>
      </c>
    </row>
    <row r="134" spans="1:7" x14ac:dyDescent="0.25">
      <c r="A134" s="1">
        <v>1920</v>
      </c>
      <c r="B134">
        <v>44</v>
      </c>
      <c r="C134" s="51">
        <v>42705</v>
      </c>
      <c r="D134" t="s">
        <v>8</v>
      </c>
      <c r="E134" t="s">
        <v>49</v>
      </c>
      <c r="F134" t="s">
        <v>153</v>
      </c>
      <c r="G134" s="56">
        <v>-4571</v>
      </c>
    </row>
    <row r="135" spans="1:7" x14ac:dyDescent="0.25">
      <c r="A135" s="1">
        <v>1920</v>
      </c>
      <c r="B135">
        <v>45</v>
      </c>
      <c r="C135" s="51">
        <v>42705</v>
      </c>
      <c r="D135" t="s">
        <v>8</v>
      </c>
      <c r="E135" t="s">
        <v>49</v>
      </c>
      <c r="F135" t="s">
        <v>211</v>
      </c>
      <c r="G135" s="56">
        <v>-15773</v>
      </c>
    </row>
    <row r="136" spans="1:7" x14ac:dyDescent="0.25">
      <c r="A136" s="1">
        <v>1920</v>
      </c>
      <c r="B136">
        <v>46</v>
      </c>
      <c r="C136" s="51">
        <v>42705</v>
      </c>
      <c r="D136" t="s">
        <v>8</v>
      </c>
      <c r="E136" t="s">
        <v>49</v>
      </c>
      <c r="F136" t="s">
        <v>211</v>
      </c>
      <c r="G136" s="56">
        <v>-200</v>
      </c>
    </row>
    <row r="137" spans="1:7" x14ac:dyDescent="0.25">
      <c r="A137" s="1">
        <v>1920</v>
      </c>
      <c r="B137">
        <v>47</v>
      </c>
      <c r="C137" s="51">
        <v>42705</v>
      </c>
      <c r="D137" t="s">
        <v>8</v>
      </c>
      <c r="E137" t="s">
        <v>49</v>
      </c>
      <c r="F137" t="s">
        <v>211</v>
      </c>
      <c r="G137" s="56">
        <v>-2062</v>
      </c>
    </row>
    <row r="138" spans="1:7" x14ac:dyDescent="0.25">
      <c r="A138" s="1">
        <v>1920</v>
      </c>
      <c r="B138">
        <v>48</v>
      </c>
      <c r="C138" s="51">
        <v>42705</v>
      </c>
      <c r="D138" t="s">
        <v>8</v>
      </c>
      <c r="E138" t="s">
        <v>49</v>
      </c>
      <c r="F138" t="s">
        <v>210</v>
      </c>
      <c r="G138" s="56">
        <v>-15000</v>
      </c>
    </row>
    <row r="139" spans="1:7" x14ac:dyDescent="0.25">
      <c r="A139" s="1">
        <v>1920</v>
      </c>
      <c r="B139">
        <v>49</v>
      </c>
      <c r="C139" s="51">
        <v>42705</v>
      </c>
      <c r="D139" t="s">
        <v>8</v>
      </c>
      <c r="E139" t="s">
        <v>49</v>
      </c>
      <c r="F139" t="s">
        <v>212</v>
      </c>
      <c r="G139" s="56">
        <v>-5072</v>
      </c>
    </row>
    <row r="140" spans="1:7" x14ac:dyDescent="0.25">
      <c r="A140" s="1">
        <v>1920</v>
      </c>
      <c r="B140">
        <v>50</v>
      </c>
      <c r="C140" s="51">
        <v>42705</v>
      </c>
      <c r="D140" t="s">
        <v>8</v>
      </c>
      <c r="E140" t="s">
        <v>49</v>
      </c>
      <c r="F140" t="s">
        <v>58</v>
      </c>
      <c r="G140" s="56">
        <v>-10000</v>
      </c>
    </row>
    <row r="141" spans="1:7" x14ac:dyDescent="0.25">
      <c r="A141" s="25" t="s">
        <v>35</v>
      </c>
      <c r="B141" s="25"/>
      <c r="C141" s="25"/>
      <c r="D141" s="25"/>
      <c r="E141" s="25"/>
      <c r="F141" s="25"/>
      <c r="G141" s="57">
        <v>13949</v>
      </c>
    </row>
    <row r="142" spans="1:7" x14ac:dyDescent="0.25">
      <c r="A142" s="1">
        <v>1952</v>
      </c>
      <c r="B142">
        <v>0</v>
      </c>
      <c r="C142" s="51">
        <v>42370</v>
      </c>
      <c r="D142" t="s">
        <v>66</v>
      </c>
      <c r="E142" t="s">
        <v>49</v>
      </c>
      <c r="F142" t="s">
        <v>83</v>
      </c>
      <c r="G142" s="56">
        <v>100000</v>
      </c>
    </row>
    <row r="143" spans="1:7" x14ac:dyDescent="0.25">
      <c r="A143" s="25" t="s">
        <v>36</v>
      </c>
      <c r="B143" s="25"/>
      <c r="C143" s="25"/>
      <c r="D143" s="25"/>
      <c r="E143" s="25"/>
      <c r="F143" s="25"/>
      <c r="G143" s="57">
        <v>100000</v>
      </c>
    </row>
    <row r="144" spans="1:7" x14ac:dyDescent="0.25">
      <c r="A144" s="1">
        <v>1960</v>
      </c>
      <c r="B144">
        <v>0</v>
      </c>
      <c r="C144" s="51">
        <v>42370</v>
      </c>
      <c r="D144" t="s">
        <v>225</v>
      </c>
      <c r="E144" t="s">
        <v>49</v>
      </c>
      <c r="F144" t="s">
        <v>83</v>
      </c>
      <c r="G144" s="56">
        <v>139329</v>
      </c>
    </row>
    <row r="145" spans="1:7" x14ac:dyDescent="0.25">
      <c r="A145" s="1">
        <v>1960</v>
      </c>
      <c r="B145">
        <v>52</v>
      </c>
      <c r="C145" s="51">
        <v>42735</v>
      </c>
      <c r="D145" t="s">
        <v>225</v>
      </c>
      <c r="E145" t="s">
        <v>49</v>
      </c>
      <c r="F145" t="s">
        <v>224</v>
      </c>
      <c r="G145" s="56">
        <v>1500</v>
      </c>
    </row>
    <row r="146" spans="1:7" x14ac:dyDescent="0.25">
      <c r="A146" s="25" t="s">
        <v>37</v>
      </c>
      <c r="B146" s="25"/>
      <c r="C146" s="25"/>
      <c r="D146" s="25"/>
      <c r="E146" s="25"/>
      <c r="F146" s="25"/>
      <c r="G146" s="57">
        <v>140829</v>
      </c>
    </row>
    <row r="147" spans="1:7" x14ac:dyDescent="0.25">
      <c r="A147" s="1">
        <v>2091</v>
      </c>
      <c r="B147">
        <v>0</v>
      </c>
      <c r="C147" s="51">
        <v>42370</v>
      </c>
      <c r="D147" t="s">
        <v>9</v>
      </c>
      <c r="E147" t="s">
        <v>49</v>
      </c>
      <c r="F147" t="s">
        <v>83</v>
      </c>
      <c r="G147" s="56">
        <v>-90000</v>
      </c>
    </row>
    <row r="148" spans="1:7" x14ac:dyDescent="0.25">
      <c r="A148" s="25" t="s">
        <v>38</v>
      </c>
      <c r="B148" s="25"/>
      <c r="C148" s="25"/>
      <c r="D148" s="25"/>
      <c r="E148" s="25"/>
      <c r="F148" s="25"/>
      <c r="G148" s="57">
        <v>-90000</v>
      </c>
    </row>
    <row r="149" spans="1:7" x14ac:dyDescent="0.25">
      <c r="A149" s="1">
        <v>2099</v>
      </c>
      <c r="B149">
        <v>0</v>
      </c>
      <c r="C149" s="51">
        <v>42370</v>
      </c>
      <c r="D149" t="s">
        <v>10</v>
      </c>
      <c r="E149" t="s">
        <v>49</v>
      </c>
      <c r="F149" t="s">
        <v>83</v>
      </c>
      <c r="G149" s="56">
        <v>-9329</v>
      </c>
    </row>
    <row r="150" spans="1:7" x14ac:dyDescent="0.25">
      <c r="A150" s="1">
        <v>2099</v>
      </c>
      <c r="B150">
        <v>53</v>
      </c>
      <c r="C150" s="51">
        <v>42735</v>
      </c>
      <c r="D150" t="s">
        <v>10</v>
      </c>
      <c r="E150" t="s">
        <v>49</v>
      </c>
      <c r="F150" t="s">
        <v>10</v>
      </c>
      <c r="G150" s="56">
        <v>-9329</v>
      </c>
    </row>
    <row r="151" spans="1:7" x14ac:dyDescent="0.25">
      <c r="A151" s="25" t="s">
        <v>39</v>
      </c>
      <c r="B151" s="25"/>
      <c r="C151" s="25"/>
      <c r="D151" s="25"/>
      <c r="E151" s="25"/>
      <c r="F151" s="25"/>
      <c r="G151" s="57">
        <v>-18658</v>
      </c>
    </row>
    <row r="152" spans="1:7" x14ac:dyDescent="0.25">
      <c r="A152" s="1">
        <v>2128</v>
      </c>
      <c r="B152">
        <v>0</v>
      </c>
      <c r="C152" s="51">
        <v>42370</v>
      </c>
      <c r="D152" t="s">
        <v>11</v>
      </c>
      <c r="E152" t="s">
        <v>49</v>
      </c>
      <c r="F152" t="s">
        <v>83</v>
      </c>
      <c r="G152" s="56">
        <v>-150000</v>
      </c>
    </row>
    <row r="153" spans="1:7" x14ac:dyDescent="0.25">
      <c r="A153" s="25" t="s">
        <v>40</v>
      </c>
      <c r="B153" s="25"/>
      <c r="C153" s="25"/>
      <c r="D153" s="25"/>
      <c r="E153" s="25"/>
      <c r="F153" s="25"/>
      <c r="G153" s="57">
        <v>-150000</v>
      </c>
    </row>
    <row r="154" spans="1:7" x14ac:dyDescent="0.25">
      <c r="A154" s="1">
        <v>3310</v>
      </c>
      <c r="B154">
        <v>11</v>
      </c>
      <c r="C154" s="51">
        <v>42435</v>
      </c>
      <c r="D154" t="s">
        <v>57</v>
      </c>
      <c r="E154" t="s">
        <v>49</v>
      </c>
      <c r="F154" t="s">
        <v>102</v>
      </c>
      <c r="G154" s="56">
        <v>-3000</v>
      </c>
    </row>
    <row r="155" spans="1:7" x14ac:dyDescent="0.25">
      <c r="A155" s="1">
        <v>3310</v>
      </c>
      <c r="B155">
        <v>12</v>
      </c>
      <c r="C155" s="51">
        <v>42440</v>
      </c>
      <c r="D155" t="s">
        <v>57</v>
      </c>
      <c r="E155" t="s">
        <v>49</v>
      </c>
      <c r="F155" t="s">
        <v>154</v>
      </c>
      <c r="G155" s="56">
        <v>940</v>
      </c>
    </row>
    <row r="156" spans="1:7" x14ac:dyDescent="0.25">
      <c r="A156" s="25" t="s">
        <v>92</v>
      </c>
      <c r="B156" s="25"/>
      <c r="C156" s="25"/>
      <c r="D156" s="25"/>
      <c r="E156" s="25"/>
      <c r="F156" s="25"/>
      <c r="G156" s="57">
        <v>-2060</v>
      </c>
    </row>
    <row r="157" spans="1:7" x14ac:dyDescent="0.25">
      <c r="A157" s="1">
        <v>3890</v>
      </c>
      <c r="B157">
        <v>9</v>
      </c>
      <c r="C157" s="51">
        <v>42416</v>
      </c>
      <c r="D157" t="s">
        <v>54</v>
      </c>
      <c r="E157" t="s">
        <v>49</v>
      </c>
      <c r="F157" t="s">
        <v>155</v>
      </c>
      <c r="G157" s="56">
        <v>-1000</v>
      </c>
    </row>
    <row r="158" spans="1:7" x14ac:dyDescent="0.25">
      <c r="A158" s="1">
        <v>3890</v>
      </c>
      <c r="B158">
        <v>9</v>
      </c>
      <c r="C158" s="51">
        <v>42416</v>
      </c>
      <c r="D158" t="s">
        <v>54</v>
      </c>
      <c r="E158" t="s">
        <v>49</v>
      </c>
      <c r="F158" t="s">
        <v>156</v>
      </c>
      <c r="G158" s="56">
        <v>-1000</v>
      </c>
    </row>
    <row r="159" spans="1:7" x14ac:dyDescent="0.25">
      <c r="A159" s="1">
        <v>3890</v>
      </c>
      <c r="B159">
        <v>9</v>
      </c>
      <c r="C159" s="51">
        <v>42416</v>
      </c>
      <c r="D159" t="s">
        <v>54</v>
      </c>
      <c r="E159" t="s">
        <v>49</v>
      </c>
      <c r="F159" t="s">
        <v>176</v>
      </c>
      <c r="G159" s="56">
        <v>-1000</v>
      </c>
    </row>
    <row r="160" spans="1:7" x14ac:dyDescent="0.25">
      <c r="A160" s="1">
        <v>3890</v>
      </c>
      <c r="B160">
        <v>9</v>
      </c>
      <c r="C160" s="51">
        <v>42416</v>
      </c>
      <c r="D160" t="s">
        <v>54</v>
      </c>
      <c r="E160" t="s">
        <v>49</v>
      </c>
      <c r="F160" t="s">
        <v>177</v>
      </c>
      <c r="G160" s="56">
        <v>-1000</v>
      </c>
    </row>
    <row r="161" spans="1:7" x14ac:dyDescent="0.25">
      <c r="A161" s="1">
        <v>3890</v>
      </c>
      <c r="B161">
        <v>9</v>
      </c>
      <c r="C161" s="51">
        <v>42417</v>
      </c>
      <c r="D161" t="s">
        <v>54</v>
      </c>
      <c r="E161" t="s">
        <v>49</v>
      </c>
      <c r="F161" t="s">
        <v>157</v>
      </c>
      <c r="G161" s="56">
        <v>-1000</v>
      </c>
    </row>
    <row r="162" spans="1:7" x14ac:dyDescent="0.25">
      <c r="A162" s="1">
        <v>3890</v>
      </c>
      <c r="B162">
        <v>9</v>
      </c>
      <c r="C162" s="51">
        <v>42417</v>
      </c>
      <c r="D162" t="s">
        <v>54</v>
      </c>
      <c r="E162" t="s">
        <v>49</v>
      </c>
      <c r="F162" t="s">
        <v>158</v>
      </c>
      <c r="G162" s="56">
        <v>-1000</v>
      </c>
    </row>
    <row r="163" spans="1:7" x14ac:dyDescent="0.25">
      <c r="A163" s="1">
        <v>3890</v>
      </c>
      <c r="B163">
        <v>9</v>
      </c>
      <c r="C163" s="51">
        <v>42417</v>
      </c>
      <c r="D163" t="s">
        <v>54</v>
      </c>
      <c r="E163" t="s">
        <v>49</v>
      </c>
      <c r="F163" t="s">
        <v>159</v>
      </c>
      <c r="G163" s="56">
        <v>-1000</v>
      </c>
    </row>
    <row r="164" spans="1:7" x14ac:dyDescent="0.25">
      <c r="A164" s="1">
        <v>3890</v>
      </c>
      <c r="B164">
        <v>9</v>
      </c>
      <c r="C164" s="51">
        <v>42417</v>
      </c>
      <c r="D164" t="s">
        <v>54</v>
      </c>
      <c r="E164" t="s">
        <v>49</v>
      </c>
      <c r="F164" t="s">
        <v>160</v>
      </c>
      <c r="G164" s="56">
        <v>-1000</v>
      </c>
    </row>
    <row r="165" spans="1:7" x14ac:dyDescent="0.25">
      <c r="A165" s="1">
        <v>3890</v>
      </c>
      <c r="B165">
        <v>9</v>
      </c>
      <c r="C165" s="51">
        <v>42417</v>
      </c>
      <c r="D165" t="s">
        <v>54</v>
      </c>
      <c r="E165" t="s">
        <v>49</v>
      </c>
      <c r="F165" t="s">
        <v>178</v>
      </c>
      <c r="G165" s="56">
        <v>-1000</v>
      </c>
    </row>
    <row r="166" spans="1:7" x14ac:dyDescent="0.25">
      <c r="A166" s="1">
        <v>3890</v>
      </c>
      <c r="B166">
        <v>9</v>
      </c>
      <c r="C166" s="51">
        <v>42417</v>
      </c>
      <c r="D166" t="s">
        <v>54</v>
      </c>
      <c r="E166" t="s">
        <v>49</v>
      </c>
      <c r="F166" t="s">
        <v>179</v>
      </c>
      <c r="G166" s="56">
        <v>-1000</v>
      </c>
    </row>
    <row r="167" spans="1:7" x14ac:dyDescent="0.25">
      <c r="A167" s="1">
        <v>3890</v>
      </c>
      <c r="B167">
        <v>9</v>
      </c>
      <c r="C167" s="51">
        <v>42417</v>
      </c>
      <c r="D167" t="s">
        <v>54</v>
      </c>
      <c r="E167" t="s">
        <v>49</v>
      </c>
      <c r="F167" t="s">
        <v>180</v>
      </c>
      <c r="G167" s="56">
        <v>-1000</v>
      </c>
    </row>
    <row r="168" spans="1:7" x14ac:dyDescent="0.25">
      <c r="A168" s="1">
        <v>3890</v>
      </c>
      <c r="B168">
        <v>9</v>
      </c>
      <c r="C168" s="51">
        <v>42417</v>
      </c>
      <c r="D168" t="s">
        <v>54</v>
      </c>
      <c r="E168" t="s">
        <v>49</v>
      </c>
      <c r="F168" t="s">
        <v>181</v>
      </c>
      <c r="G168" s="56">
        <v>-1000</v>
      </c>
    </row>
    <row r="169" spans="1:7" x14ac:dyDescent="0.25">
      <c r="A169" s="1">
        <v>3890</v>
      </c>
      <c r="B169">
        <v>9</v>
      </c>
      <c r="C169" s="51">
        <v>42419</v>
      </c>
      <c r="D169" t="s">
        <v>54</v>
      </c>
      <c r="E169" t="s">
        <v>49</v>
      </c>
      <c r="F169" t="s">
        <v>161</v>
      </c>
      <c r="G169" s="56">
        <v>-1000</v>
      </c>
    </row>
    <row r="170" spans="1:7" x14ac:dyDescent="0.25">
      <c r="A170" s="1">
        <v>3890</v>
      </c>
      <c r="B170">
        <v>9</v>
      </c>
      <c r="C170" s="51">
        <v>42419</v>
      </c>
      <c r="D170" t="s">
        <v>54</v>
      </c>
      <c r="E170" t="s">
        <v>49</v>
      </c>
      <c r="F170" t="s">
        <v>162</v>
      </c>
      <c r="G170" s="56">
        <v>-1000</v>
      </c>
    </row>
    <row r="171" spans="1:7" x14ac:dyDescent="0.25">
      <c r="A171" s="1">
        <v>3890</v>
      </c>
      <c r="B171">
        <v>9</v>
      </c>
      <c r="C171" s="51">
        <v>42419</v>
      </c>
      <c r="D171" t="s">
        <v>54</v>
      </c>
      <c r="E171" t="s">
        <v>49</v>
      </c>
      <c r="F171" t="s">
        <v>163</v>
      </c>
      <c r="G171" s="56">
        <v>-1000</v>
      </c>
    </row>
    <row r="172" spans="1:7" x14ac:dyDescent="0.25">
      <c r="A172" s="1">
        <v>3890</v>
      </c>
      <c r="B172">
        <v>9</v>
      </c>
      <c r="C172" s="51">
        <v>42419</v>
      </c>
      <c r="D172" t="s">
        <v>54</v>
      </c>
      <c r="E172" t="s">
        <v>49</v>
      </c>
      <c r="F172" t="s">
        <v>164</v>
      </c>
      <c r="G172" s="56">
        <v>-1000</v>
      </c>
    </row>
    <row r="173" spans="1:7" x14ac:dyDescent="0.25">
      <c r="A173" s="1">
        <v>3890</v>
      </c>
      <c r="B173">
        <v>9</v>
      </c>
      <c r="C173" s="51">
        <v>42419</v>
      </c>
      <c r="D173" t="s">
        <v>54</v>
      </c>
      <c r="E173" t="s">
        <v>49</v>
      </c>
      <c r="F173" t="s">
        <v>182</v>
      </c>
      <c r="G173" s="56">
        <v>-1000</v>
      </c>
    </row>
    <row r="174" spans="1:7" x14ac:dyDescent="0.25">
      <c r="A174" s="1">
        <v>3890</v>
      </c>
      <c r="B174">
        <v>9</v>
      </c>
      <c r="C174" s="51">
        <v>42419</v>
      </c>
      <c r="D174" t="s">
        <v>54</v>
      </c>
      <c r="E174" t="s">
        <v>49</v>
      </c>
      <c r="F174" t="s">
        <v>183</v>
      </c>
      <c r="G174" s="56">
        <v>-1000</v>
      </c>
    </row>
    <row r="175" spans="1:7" x14ac:dyDescent="0.25">
      <c r="A175" s="1">
        <v>3890</v>
      </c>
      <c r="B175">
        <v>9</v>
      </c>
      <c r="C175" s="51">
        <v>42419</v>
      </c>
      <c r="D175" t="s">
        <v>54</v>
      </c>
      <c r="E175" t="s">
        <v>49</v>
      </c>
      <c r="F175" t="s">
        <v>184</v>
      </c>
      <c r="G175" s="56">
        <v>-1000</v>
      </c>
    </row>
    <row r="176" spans="1:7" x14ac:dyDescent="0.25">
      <c r="A176" s="1">
        <v>3890</v>
      </c>
      <c r="B176">
        <v>9</v>
      </c>
      <c r="C176" s="51">
        <v>42419</v>
      </c>
      <c r="D176" t="s">
        <v>54</v>
      </c>
      <c r="E176" t="s">
        <v>49</v>
      </c>
      <c r="F176" t="s">
        <v>185</v>
      </c>
      <c r="G176" s="56">
        <v>-1000</v>
      </c>
    </row>
    <row r="177" spans="1:7" x14ac:dyDescent="0.25">
      <c r="A177" s="1">
        <v>3890</v>
      </c>
      <c r="B177">
        <v>9</v>
      </c>
      <c r="C177" s="51">
        <v>42422</v>
      </c>
      <c r="D177" t="s">
        <v>54</v>
      </c>
      <c r="E177" t="s">
        <v>49</v>
      </c>
      <c r="F177" t="s">
        <v>165</v>
      </c>
      <c r="G177" s="56">
        <v>-1000</v>
      </c>
    </row>
    <row r="178" spans="1:7" x14ac:dyDescent="0.25">
      <c r="A178" s="1">
        <v>3890</v>
      </c>
      <c r="B178">
        <v>9</v>
      </c>
      <c r="C178" s="51">
        <v>42422</v>
      </c>
      <c r="D178" t="s">
        <v>54</v>
      </c>
      <c r="E178" t="s">
        <v>49</v>
      </c>
      <c r="F178" t="s">
        <v>166</v>
      </c>
      <c r="G178" s="56">
        <v>-1000</v>
      </c>
    </row>
    <row r="179" spans="1:7" x14ac:dyDescent="0.25">
      <c r="A179" s="1">
        <v>3890</v>
      </c>
      <c r="B179">
        <v>9</v>
      </c>
      <c r="C179" s="51">
        <v>42422</v>
      </c>
      <c r="D179" t="s">
        <v>54</v>
      </c>
      <c r="E179" t="s">
        <v>49</v>
      </c>
      <c r="F179" t="s">
        <v>167</v>
      </c>
      <c r="G179" s="56">
        <v>-1000</v>
      </c>
    </row>
    <row r="180" spans="1:7" x14ac:dyDescent="0.25">
      <c r="A180" s="1">
        <v>3890</v>
      </c>
      <c r="B180">
        <v>9</v>
      </c>
      <c r="C180" s="51">
        <v>42422</v>
      </c>
      <c r="D180" t="s">
        <v>54</v>
      </c>
      <c r="E180" t="s">
        <v>49</v>
      </c>
      <c r="F180" t="s">
        <v>168</v>
      </c>
      <c r="G180" s="56">
        <v>-1000</v>
      </c>
    </row>
    <row r="181" spans="1:7" x14ac:dyDescent="0.25">
      <c r="A181" s="1">
        <v>3890</v>
      </c>
      <c r="B181">
        <v>9</v>
      </c>
      <c r="C181" s="51">
        <v>42422</v>
      </c>
      <c r="D181" t="s">
        <v>54</v>
      </c>
      <c r="E181" t="s">
        <v>49</v>
      </c>
      <c r="F181" t="s">
        <v>169</v>
      </c>
      <c r="G181" s="56">
        <v>-1000</v>
      </c>
    </row>
    <row r="182" spans="1:7" x14ac:dyDescent="0.25">
      <c r="A182" s="1">
        <v>3890</v>
      </c>
      <c r="B182">
        <v>9</v>
      </c>
      <c r="C182" s="51">
        <v>42422</v>
      </c>
      <c r="D182" t="s">
        <v>54</v>
      </c>
      <c r="E182" t="s">
        <v>49</v>
      </c>
      <c r="F182" t="s">
        <v>170</v>
      </c>
      <c r="G182" s="56">
        <v>-1000</v>
      </c>
    </row>
    <row r="183" spans="1:7" x14ac:dyDescent="0.25">
      <c r="A183" s="1">
        <v>3890</v>
      </c>
      <c r="B183">
        <v>9</v>
      </c>
      <c r="C183" s="51">
        <v>42422</v>
      </c>
      <c r="D183" t="s">
        <v>54</v>
      </c>
      <c r="E183" t="s">
        <v>49</v>
      </c>
      <c r="F183" t="s">
        <v>171</v>
      </c>
      <c r="G183" s="56">
        <v>-1000</v>
      </c>
    </row>
    <row r="184" spans="1:7" x14ac:dyDescent="0.25">
      <c r="A184" s="1">
        <v>3890</v>
      </c>
      <c r="B184">
        <v>9</v>
      </c>
      <c r="C184" s="51">
        <v>42422</v>
      </c>
      <c r="D184" t="s">
        <v>54</v>
      </c>
      <c r="E184" t="s">
        <v>49</v>
      </c>
      <c r="F184" t="s">
        <v>172</v>
      </c>
      <c r="G184" s="56">
        <v>-1000</v>
      </c>
    </row>
    <row r="185" spans="1:7" x14ac:dyDescent="0.25">
      <c r="A185" s="1">
        <v>3890</v>
      </c>
      <c r="B185">
        <v>9</v>
      </c>
      <c r="C185" s="51">
        <v>42422</v>
      </c>
      <c r="D185" t="s">
        <v>54</v>
      </c>
      <c r="E185" t="s">
        <v>49</v>
      </c>
      <c r="F185" t="s">
        <v>173</v>
      </c>
      <c r="G185" s="56">
        <v>-1000</v>
      </c>
    </row>
    <row r="186" spans="1:7" x14ac:dyDescent="0.25">
      <c r="A186" s="1">
        <v>3890</v>
      </c>
      <c r="B186">
        <v>9</v>
      </c>
      <c r="C186" s="51">
        <v>42422</v>
      </c>
      <c r="D186" t="s">
        <v>54</v>
      </c>
      <c r="E186" t="s">
        <v>49</v>
      </c>
      <c r="F186" t="s">
        <v>174</v>
      </c>
      <c r="G186" s="56">
        <v>-1000</v>
      </c>
    </row>
    <row r="187" spans="1:7" x14ac:dyDescent="0.25">
      <c r="A187" s="1">
        <v>3890</v>
      </c>
      <c r="B187">
        <v>9</v>
      </c>
      <c r="C187" s="51">
        <v>42422</v>
      </c>
      <c r="D187" t="s">
        <v>54</v>
      </c>
      <c r="E187" t="s">
        <v>49</v>
      </c>
      <c r="F187" t="s">
        <v>175</v>
      </c>
      <c r="G187" s="56">
        <v>-1000</v>
      </c>
    </row>
    <row r="188" spans="1:7" x14ac:dyDescent="0.25">
      <c r="A188" s="1">
        <v>3890</v>
      </c>
      <c r="B188">
        <v>9</v>
      </c>
      <c r="C188" s="51">
        <v>42422</v>
      </c>
      <c r="D188" t="s">
        <v>54</v>
      </c>
      <c r="E188" t="s">
        <v>49</v>
      </c>
      <c r="F188" t="s">
        <v>186</v>
      </c>
      <c r="G188" s="56">
        <v>-1000</v>
      </c>
    </row>
    <row r="189" spans="1:7" x14ac:dyDescent="0.25">
      <c r="A189" s="1">
        <v>3890</v>
      </c>
      <c r="B189">
        <v>9</v>
      </c>
      <c r="C189" s="51">
        <v>42422</v>
      </c>
      <c r="D189" t="s">
        <v>54</v>
      </c>
      <c r="E189" t="s">
        <v>49</v>
      </c>
      <c r="F189" t="s">
        <v>187</v>
      </c>
      <c r="G189" s="56">
        <v>-1000</v>
      </c>
    </row>
    <row r="190" spans="1:7" x14ac:dyDescent="0.25">
      <c r="A190" s="1">
        <v>3890</v>
      </c>
      <c r="B190">
        <v>9</v>
      </c>
      <c r="C190" s="51">
        <v>42422</v>
      </c>
      <c r="D190" t="s">
        <v>54</v>
      </c>
      <c r="E190" t="s">
        <v>49</v>
      </c>
      <c r="F190" t="s">
        <v>188</v>
      </c>
      <c r="G190" s="56">
        <v>-1000</v>
      </c>
    </row>
    <row r="191" spans="1:7" x14ac:dyDescent="0.25">
      <c r="A191" s="1">
        <v>3890</v>
      </c>
      <c r="B191">
        <v>9</v>
      </c>
      <c r="C191" s="51">
        <v>42422</v>
      </c>
      <c r="D191" t="s">
        <v>54</v>
      </c>
      <c r="E191" t="s">
        <v>49</v>
      </c>
      <c r="F191" t="s">
        <v>189</v>
      </c>
      <c r="G191" s="56">
        <v>-1000</v>
      </c>
    </row>
    <row r="192" spans="1:7" x14ac:dyDescent="0.25">
      <c r="A192" s="1">
        <v>3890</v>
      </c>
      <c r="B192">
        <v>9</v>
      </c>
      <c r="C192" s="51">
        <v>42422</v>
      </c>
      <c r="D192" t="s">
        <v>54</v>
      </c>
      <c r="E192" t="s">
        <v>49</v>
      </c>
      <c r="F192" t="s">
        <v>190</v>
      </c>
      <c r="G192" s="56">
        <v>-1000</v>
      </c>
    </row>
    <row r="193" spans="1:7" x14ac:dyDescent="0.25">
      <c r="A193" s="1">
        <v>3890</v>
      </c>
      <c r="B193">
        <v>9</v>
      </c>
      <c r="C193" s="51">
        <v>42422</v>
      </c>
      <c r="D193" t="s">
        <v>54</v>
      </c>
      <c r="E193" t="s">
        <v>49</v>
      </c>
      <c r="F193" t="s">
        <v>191</v>
      </c>
      <c r="G193" s="56">
        <v>-1000</v>
      </c>
    </row>
    <row r="194" spans="1:7" x14ac:dyDescent="0.25">
      <c r="A194" s="1">
        <v>3890</v>
      </c>
      <c r="B194">
        <v>9</v>
      </c>
      <c r="C194" s="51">
        <v>42422</v>
      </c>
      <c r="D194" t="s">
        <v>54</v>
      </c>
      <c r="E194" t="s">
        <v>49</v>
      </c>
      <c r="F194" t="s">
        <v>192</v>
      </c>
      <c r="G194" s="56">
        <v>-1000</v>
      </c>
    </row>
    <row r="195" spans="1:7" x14ac:dyDescent="0.25">
      <c r="A195" s="1">
        <v>3890</v>
      </c>
      <c r="B195">
        <v>9</v>
      </c>
      <c r="C195" s="51">
        <v>42422</v>
      </c>
      <c r="D195" t="s">
        <v>54</v>
      </c>
      <c r="E195" t="s">
        <v>49</v>
      </c>
      <c r="F195" t="s">
        <v>193</v>
      </c>
      <c r="G195" s="56">
        <v>-1000</v>
      </c>
    </row>
    <row r="196" spans="1:7" x14ac:dyDescent="0.25">
      <c r="A196" s="1">
        <v>3890</v>
      </c>
      <c r="B196">
        <v>9</v>
      </c>
      <c r="C196" s="51">
        <v>42422</v>
      </c>
      <c r="D196" t="s">
        <v>54</v>
      </c>
      <c r="E196" t="s">
        <v>49</v>
      </c>
      <c r="F196" t="s">
        <v>194</v>
      </c>
      <c r="G196" s="56">
        <v>-1000</v>
      </c>
    </row>
    <row r="197" spans="1:7" x14ac:dyDescent="0.25">
      <c r="A197" s="1">
        <v>3890</v>
      </c>
      <c r="B197">
        <v>39</v>
      </c>
      <c r="C197" s="51">
        <v>42643</v>
      </c>
      <c r="D197" t="s">
        <v>54</v>
      </c>
      <c r="E197" t="s">
        <v>49</v>
      </c>
      <c r="F197" t="s">
        <v>155</v>
      </c>
      <c r="G197" s="56">
        <v>-1000</v>
      </c>
    </row>
    <row r="198" spans="1:7" x14ac:dyDescent="0.25">
      <c r="A198" s="1">
        <v>3890</v>
      </c>
      <c r="B198">
        <v>39</v>
      </c>
      <c r="C198" s="51">
        <v>42643</v>
      </c>
      <c r="D198" t="s">
        <v>54</v>
      </c>
      <c r="E198" t="s">
        <v>49</v>
      </c>
      <c r="F198" t="s">
        <v>156</v>
      </c>
      <c r="G198" s="56">
        <v>-1000</v>
      </c>
    </row>
    <row r="199" spans="1:7" x14ac:dyDescent="0.25">
      <c r="A199" s="1">
        <v>3890</v>
      </c>
      <c r="B199">
        <v>39</v>
      </c>
      <c r="C199" s="51">
        <v>42643</v>
      </c>
      <c r="D199" t="s">
        <v>54</v>
      </c>
      <c r="E199" t="s">
        <v>49</v>
      </c>
      <c r="F199" t="s">
        <v>176</v>
      </c>
      <c r="G199" s="56">
        <v>-1000</v>
      </c>
    </row>
    <row r="200" spans="1:7" x14ac:dyDescent="0.25">
      <c r="A200" s="1">
        <v>3890</v>
      </c>
      <c r="B200">
        <v>39</v>
      </c>
      <c r="C200" s="51">
        <v>42643</v>
      </c>
      <c r="D200" t="s">
        <v>54</v>
      </c>
      <c r="E200" t="s">
        <v>49</v>
      </c>
      <c r="F200" t="s">
        <v>177</v>
      </c>
      <c r="G200" s="56">
        <v>-1000</v>
      </c>
    </row>
    <row r="201" spans="1:7" x14ac:dyDescent="0.25">
      <c r="A201" s="1">
        <v>3890</v>
      </c>
      <c r="B201">
        <v>39</v>
      </c>
      <c r="C201" s="51">
        <v>42643</v>
      </c>
      <c r="D201" t="s">
        <v>54</v>
      </c>
      <c r="E201" t="s">
        <v>49</v>
      </c>
      <c r="F201" t="s">
        <v>157</v>
      </c>
      <c r="G201" s="56">
        <v>-1000</v>
      </c>
    </row>
    <row r="202" spans="1:7" x14ac:dyDescent="0.25">
      <c r="A202" s="1">
        <v>3890</v>
      </c>
      <c r="B202">
        <v>39</v>
      </c>
      <c r="C202" s="51">
        <v>42643</v>
      </c>
      <c r="D202" t="s">
        <v>54</v>
      </c>
      <c r="E202" t="s">
        <v>49</v>
      </c>
      <c r="F202" t="s">
        <v>158</v>
      </c>
      <c r="G202" s="56">
        <v>-1000</v>
      </c>
    </row>
    <row r="203" spans="1:7" x14ac:dyDescent="0.25">
      <c r="A203" s="1">
        <v>3890</v>
      </c>
      <c r="B203">
        <v>39</v>
      </c>
      <c r="C203" s="51">
        <v>42643</v>
      </c>
      <c r="D203" t="s">
        <v>54</v>
      </c>
      <c r="E203" t="s">
        <v>49</v>
      </c>
      <c r="F203" t="s">
        <v>159</v>
      </c>
      <c r="G203" s="56">
        <v>-1000</v>
      </c>
    </row>
    <row r="204" spans="1:7" x14ac:dyDescent="0.25">
      <c r="A204" s="1">
        <v>3890</v>
      </c>
      <c r="B204">
        <v>39</v>
      </c>
      <c r="C204" s="51">
        <v>42643</v>
      </c>
      <c r="D204" t="s">
        <v>54</v>
      </c>
      <c r="E204" t="s">
        <v>49</v>
      </c>
      <c r="F204" t="s">
        <v>160</v>
      </c>
      <c r="G204" s="56">
        <v>-1000</v>
      </c>
    </row>
    <row r="205" spans="1:7" x14ac:dyDescent="0.25">
      <c r="A205" s="1">
        <v>3890</v>
      </c>
      <c r="B205">
        <v>39</v>
      </c>
      <c r="C205" s="51">
        <v>42643</v>
      </c>
      <c r="D205" t="s">
        <v>54</v>
      </c>
      <c r="E205" t="s">
        <v>49</v>
      </c>
      <c r="F205" t="s">
        <v>178</v>
      </c>
      <c r="G205" s="56">
        <v>-1000</v>
      </c>
    </row>
    <row r="206" spans="1:7" x14ac:dyDescent="0.25">
      <c r="A206" s="1">
        <v>3890</v>
      </c>
      <c r="B206">
        <v>39</v>
      </c>
      <c r="C206" s="51">
        <v>42643</v>
      </c>
      <c r="D206" t="s">
        <v>54</v>
      </c>
      <c r="E206" t="s">
        <v>49</v>
      </c>
      <c r="F206" t="s">
        <v>179</v>
      </c>
      <c r="G206" s="56">
        <v>-1000</v>
      </c>
    </row>
    <row r="207" spans="1:7" x14ac:dyDescent="0.25">
      <c r="A207" s="1">
        <v>3890</v>
      </c>
      <c r="B207">
        <v>39</v>
      </c>
      <c r="C207" s="51">
        <v>42643</v>
      </c>
      <c r="D207" t="s">
        <v>54</v>
      </c>
      <c r="E207" t="s">
        <v>49</v>
      </c>
      <c r="F207" t="s">
        <v>180</v>
      </c>
      <c r="G207" s="56">
        <v>-1000</v>
      </c>
    </row>
    <row r="208" spans="1:7" x14ac:dyDescent="0.25">
      <c r="A208" s="1">
        <v>3890</v>
      </c>
      <c r="B208">
        <v>39</v>
      </c>
      <c r="C208" s="51">
        <v>42643</v>
      </c>
      <c r="D208" t="s">
        <v>54</v>
      </c>
      <c r="E208" t="s">
        <v>49</v>
      </c>
      <c r="F208" t="s">
        <v>181</v>
      </c>
      <c r="G208" s="56">
        <v>-1000</v>
      </c>
    </row>
    <row r="209" spans="1:7" x14ac:dyDescent="0.25">
      <c r="A209" s="1">
        <v>3890</v>
      </c>
      <c r="B209">
        <v>39</v>
      </c>
      <c r="C209" s="51">
        <v>42643</v>
      </c>
      <c r="D209" t="s">
        <v>54</v>
      </c>
      <c r="E209" t="s">
        <v>49</v>
      </c>
      <c r="F209" t="s">
        <v>161</v>
      </c>
      <c r="G209" s="56">
        <v>-1000</v>
      </c>
    </row>
    <row r="210" spans="1:7" x14ac:dyDescent="0.25">
      <c r="A210" s="1">
        <v>3890</v>
      </c>
      <c r="B210">
        <v>39</v>
      </c>
      <c r="C210" s="51">
        <v>42643</v>
      </c>
      <c r="D210" t="s">
        <v>54</v>
      </c>
      <c r="E210" t="s">
        <v>49</v>
      </c>
      <c r="F210" t="s">
        <v>162</v>
      </c>
      <c r="G210" s="56">
        <v>-1000</v>
      </c>
    </row>
    <row r="211" spans="1:7" x14ac:dyDescent="0.25">
      <c r="A211" s="1">
        <v>3890</v>
      </c>
      <c r="B211">
        <v>39</v>
      </c>
      <c r="C211" s="51">
        <v>42643</v>
      </c>
      <c r="D211" t="s">
        <v>54</v>
      </c>
      <c r="E211" t="s">
        <v>49</v>
      </c>
      <c r="F211" t="s">
        <v>163</v>
      </c>
      <c r="G211" s="56">
        <v>-1000</v>
      </c>
    </row>
    <row r="212" spans="1:7" x14ac:dyDescent="0.25">
      <c r="A212" s="1">
        <v>3890</v>
      </c>
      <c r="B212">
        <v>39</v>
      </c>
      <c r="C212" s="51">
        <v>42643</v>
      </c>
      <c r="D212" t="s">
        <v>54</v>
      </c>
      <c r="E212" t="s">
        <v>49</v>
      </c>
      <c r="F212" t="s">
        <v>164</v>
      </c>
      <c r="G212" s="56">
        <v>-1000</v>
      </c>
    </row>
    <row r="213" spans="1:7" x14ac:dyDescent="0.25">
      <c r="A213" s="1">
        <v>3890</v>
      </c>
      <c r="B213">
        <v>39</v>
      </c>
      <c r="C213" s="51">
        <v>42643</v>
      </c>
      <c r="D213" t="s">
        <v>54</v>
      </c>
      <c r="E213" t="s">
        <v>49</v>
      </c>
      <c r="F213" t="s">
        <v>182</v>
      </c>
      <c r="G213" s="56">
        <v>-1000</v>
      </c>
    </row>
    <row r="214" spans="1:7" x14ac:dyDescent="0.25">
      <c r="A214" s="1">
        <v>3890</v>
      </c>
      <c r="B214">
        <v>39</v>
      </c>
      <c r="C214" s="51">
        <v>42643</v>
      </c>
      <c r="D214" t="s">
        <v>54</v>
      </c>
      <c r="E214" t="s">
        <v>49</v>
      </c>
      <c r="F214" t="s">
        <v>183</v>
      </c>
      <c r="G214" s="56">
        <v>-1000</v>
      </c>
    </row>
    <row r="215" spans="1:7" x14ac:dyDescent="0.25">
      <c r="A215" s="1">
        <v>3890</v>
      </c>
      <c r="B215">
        <v>39</v>
      </c>
      <c r="C215" s="51">
        <v>42643</v>
      </c>
      <c r="D215" t="s">
        <v>54</v>
      </c>
      <c r="E215" t="s">
        <v>49</v>
      </c>
      <c r="F215" t="s">
        <v>184</v>
      </c>
      <c r="G215" s="56">
        <v>-1000</v>
      </c>
    </row>
    <row r="216" spans="1:7" x14ac:dyDescent="0.25">
      <c r="A216" s="1">
        <v>3890</v>
      </c>
      <c r="B216">
        <v>39</v>
      </c>
      <c r="C216" s="51">
        <v>42643</v>
      </c>
      <c r="D216" t="s">
        <v>54</v>
      </c>
      <c r="E216" t="s">
        <v>49</v>
      </c>
      <c r="F216" t="s">
        <v>185</v>
      </c>
      <c r="G216" s="56">
        <v>-1000</v>
      </c>
    </row>
    <row r="217" spans="1:7" x14ac:dyDescent="0.25">
      <c r="A217" s="1">
        <v>3890</v>
      </c>
      <c r="B217">
        <v>39</v>
      </c>
      <c r="C217" s="51">
        <v>42643</v>
      </c>
      <c r="D217" t="s">
        <v>54</v>
      </c>
      <c r="E217" t="s">
        <v>49</v>
      </c>
      <c r="F217" t="s">
        <v>165</v>
      </c>
      <c r="G217" s="56">
        <v>-1000</v>
      </c>
    </row>
    <row r="218" spans="1:7" x14ac:dyDescent="0.25">
      <c r="A218" s="1">
        <v>3890</v>
      </c>
      <c r="B218">
        <v>39</v>
      </c>
      <c r="C218" s="51">
        <v>42643</v>
      </c>
      <c r="D218" t="s">
        <v>54</v>
      </c>
      <c r="E218" t="s">
        <v>49</v>
      </c>
      <c r="F218" t="s">
        <v>166</v>
      </c>
      <c r="G218" s="56">
        <v>-1000</v>
      </c>
    </row>
    <row r="219" spans="1:7" x14ac:dyDescent="0.25">
      <c r="A219" s="1">
        <v>3890</v>
      </c>
      <c r="B219">
        <v>39</v>
      </c>
      <c r="C219" s="51">
        <v>42643</v>
      </c>
      <c r="D219" t="s">
        <v>54</v>
      </c>
      <c r="E219" t="s">
        <v>49</v>
      </c>
      <c r="F219" t="s">
        <v>167</v>
      </c>
      <c r="G219" s="56">
        <v>-1000</v>
      </c>
    </row>
    <row r="220" spans="1:7" x14ac:dyDescent="0.25">
      <c r="A220" s="1">
        <v>3890</v>
      </c>
      <c r="B220">
        <v>39</v>
      </c>
      <c r="C220" s="51">
        <v>42643</v>
      </c>
      <c r="D220" t="s">
        <v>54</v>
      </c>
      <c r="E220" t="s">
        <v>49</v>
      </c>
      <c r="F220" t="s">
        <v>168</v>
      </c>
      <c r="G220" s="56">
        <v>-1000</v>
      </c>
    </row>
    <row r="221" spans="1:7" x14ac:dyDescent="0.25">
      <c r="A221" s="1">
        <v>3890</v>
      </c>
      <c r="B221">
        <v>39</v>
      </c>
      <c r="C221" s="51">
        <v>42643</v>
      </c>
      <c r="D221" t="s">
        <v>54</v>
      </c>
      <c r="E221" t="s">
        <v>49</v>
      </c>
      <c r="F221" t="s">
        <v>169</v>
      </c>
      <c r="G221" s="56">
        <v>-1000</v>
      </c>
    </row>
    <row r="222" spans="1:7" x14ac:dyDescent="0.25">
      <c r="A222" s="1">
        <v>3890</v>
      </c>
      <c r="B222">
        <v>39</v>
      </c>
      <c r="C222" s="51">
        <v>42643</v>
      </c>
      <c r="D222" t="s">
        <v>54</v>
      </c>
      <c r="E222" t="s">
        <v>49</v>
      </c>
      <c r="F222" t="s">
        <v>170</v>
      </c>
      <c r="G222" s="56">
        <v>-1000</v>
      </c>
    </row>
    <row r="223" spans="1:7" x14ac:dyDescent="0.25">
      <c r="A223" s="1">
        <v>3890</v>
      </c>
      <c r="B223">
        <v>39</v>
      </c>
      <c r="C223" s="51">
        <v>42643</v>
      </c>
      <c r="D223" t="s">
        <v>54</v>
      </c>
      <c r="E223" t="s">
        <v>49</v>
      </c>
      <c r="F223" t="s">
        <v>171</v>
      </c>
      <c r="G223" s="56">
        <v>-1000</v>
      </c>
    </row>
    <row r="224" spans="1:7" x14ac:dyDescent="0.25">
      <c r="A224" s="1">
        <v>3890</v>
      </c>
      <c r="B224">
        <v>39</v>
      </c>
      <c r="C224" s="51">
        <v>42643</v>
      </c>
      <c r="D224" t="s">
        <v>54</v>
      </c>
      <c r="E224" t="s">
        <v>49</v>
      </c>
      <c r="F224" t="s">
        <v>172</v>
      </c>
      <c r="G224" s="56">
        <v>-1000</v>
      </c>
    </row>
    <row r="225" spans="1:7" x14ac:dyDescent="0.25">
      <c r="A225" s="1">
        <v>3890</v>
      </c>
      <c r="B225">
        <v>39</v>
      </c>
      <c r="C225" s="51">
        <v>42643</v>
      </c>
      <c r="D225" t="s">
        <v>54</v>
      </c>
      <c r="E225" t="s">
        <v>49</v>
      </c>
      <c r="F225" t="s">
        <v>173</v>
      </c>
      <c r="G225" s="56">
        <v>-1000</v>
      </c>
    </row>
    <row r="226" spans="1:7" x14ac:dyDescent="0.25">
      <c r="A226" s="1">
        <v>3890</v>
      </c>
      <c r="B226">
        <v>39</v>
      </c>
      <c r="C226" s="51">
        <v>42643</v>
      </c>
      <c r="D226" t="s">
        <v>54</v>
      </c>
      <c r="E226" t="s">
        <v>49</v>
      </c>
      <c r="F226" t="s">
        <v>174</v>
      </c>
      <c r="G226" s="56">
        <v>-1000</v>
      </c>
    </row>
    <row r="227" spans="1:7" x14ac:dyDescent="0.25">
      <c r="A227" s="1">
        <v>3890</v>
      </c>
      <c r="B227">
        <v>39</v>
      </c>
      <c r="C227" s="51">
        <v>42643</v>
      </c>
      <c r="D227" t="s">
        <v>54</v>
      </c>
      <c r="E227" t="s">
        <v>49</v>
      </c>
      <c r="F227" t="s">
        <v>175</v>
      </c>
      <c r="G227" s="56">
        <v>-1000</v>
      </c>
    </row>
    <row r="228" spans="1:7" x14ac:dyDescent="0.25">
      <c r="A228" s="1">
        <v>3890</v>
      </c>
      <c r="B228">
        <v>39</v>
      </c>
      <c r="C228" s="51">
        <v>42643</v>
      </c>
      <c r="D228" t="s">
        <v>54</v>
      </c>
      <c r="E228" t="s">
        <v>49</v>
      </c>
      <c r="F228" t="s">
        <v>186</v>
      </c>
      <c r="G228" s="56">
        <v>-1000</v>
      </c>
    </row>
    <row r="229" spans="1:7" x14ac:dyDescent="0.25">
      <c r="A229" s="1">
        <v>3890</v>
      </c>
      <c r="B229">
        <v>39</v>
      </c>
      <c r="C229" s="51">
        <v>42643</v>
      </c>
      <c r="D229" t="s">
        <v>54</v>
      </c>
      <c r="E229" t="s">
        <v>49</v>
      </c>
      <c r="F229" t="s">
        <v>187</v>
      </c>
      <c r="G229" s="56">
        <v>-1000</v>
      </c>
    </row>
    <row r="230" spans="1:7" x14ac:dyDescent="0.25">
      <c r="A230" s="1">
        <v>3890</v>
      </c>
      <c r="B230">
        <v>39</v>
      </c>
      <c r="C230" s="51">
        <v>42643</v>
      </c>
      <c r="D230" t="s">
        <v>54</v>
      </c>
      <c r="E230" t="s">
        <v>49</v>
      </c>
      <c r="F230" t="s">
        <v>188</v>
      </c>
      <c r="G230" s="56">
        <v>-1000</v>
      </c>
    </row>
    <row r="231" spans="1:7" x14ac:dyDescent="0.25">
      <c r="A231" s="1">
        <v>3890</v>
      </c>
      <c r="B231">
        <v>39</v>
      </c>
      <c r="C231" s="51">
        <v>42643</v>
      </c>
      <c r="D231" t="s">
        <v>54</v>
      </c>
      <c r="E231" t="s">
        <v>49</v>
      </c>
      <c r="F231" t="s">
        <v>189</v>
      </c>
      <c r="G231" s="56">
        <v>-1000</v>
      </c>
    </row>
    <row r="232" spans="1:7" x14ac:dyDescent="0.25">
      <c r="A232" s="1">
        <v>3890</v>
      </c>
      <c r="B232">
        <v>39</v>
      </c>
      <c r="C232" s="51">
        <v>42643</v>
      </c>
      <c r="D232" t="s">
        <v>54</v>
      </c>
      <c r="E232" t="s">
        <v>49</v>
      </c>
      <c r="F232" t="s">
        <v>190</v>
      </c>
      <c r="G232" s="56">
        <v>-1000</v>
      </c>
    </row>
    <row r="233" spans="1:7" x14ac:dyDescent="0.25">
      <c r="A233" s="1">
        <v>3890</v>
      </c>
      <c r="B233">
        <v>39</v>
      </c>
      <c r="C233" s="51">
        <v>42643</v>
      </c>
      <c r="D233" t="s">
        <v>54</v>
      </c>
      <c r="E233" t="s">
        <v>49</v>
      </c>
      <c r="F233" t="s">
        <v>191</v>
      </c>
      <c r="G233" s="56">
        <v>-1000</v>
      </c>
    </row>
    <row r="234" spans="1:7" x14ac:dyDescent="0.25">
      <c r="A234" s="1">
        <v>3890</v>
      </c>
      <c r="B234">
        <v>39</v>
      </c>
      <c r="C234" s="51">
        <v>42643</v>
      </c>
      <c r="D234" t="s">
        <v>54</v>
      </c>
      <c r="E234" t="s">
        <v>49</v>
      </c>
      <c r="F234" t="s">
        <v>192</v>
      </c>
      <c r="G234" s="56">
        <v>-1000</v>
      </c>
    </row>
    <row r="235" spans="1:7" x14ac:dyDescent="0.25">
      <c r="A235" s="1">
        <v>3890</v>
      </c>
      <c r="B235">
        <v>39</v>
      </c>
      <c r="C235" s="51">
        <v>42643</v>
      </c>
      <c r="D235" t="s">
        <v>54</v>
      </c>
      <c r="E235" t="s">
        <v>49</v>
      </c>
      <c r="F235" t="s">
        <v>193</v>
      </c>
      <c r="G235" s="56">
        <v>-1000</v>
      </c>
    </row>
    <row r="236" spans="1:7" x14ac:dyDescent="0.25">
      <c r="A236" s="1">
        <v>3890</v>
      </c>
      <c r="B236">
        <v>39</v>
      </c>
      <c r="C236" s="51">
        <v>42643</v>
      </c>
      <c r="D236" t="s">
        <v>54</v>
      </c>
      <c r="E236" t="s">
        <v>49</v>
      </c>
      <c r="F236" t="s">
        <v>194</v>
      </c>
      <c r="G236" s="56">
        <v>-1000</v>
      </c>
    </row>
    <row r="237" spans="1:7" x14ac:dyDescent="0.25">
      <c r="A237" s="25" t="s">
        <v>86</v>
      </c>
      <c r="B237" s="25"/>
      <c r="C237" s="25"/>
      <c r="D237" s="25"/>
      <c r="E237" s="25"/>
      <c r="F237" s="25"/>
      <c r="G237" s="57">
        <v>-80000</v>
      </c>
    </row>
    <row r="238" spans="1:7" x14ac:dyDescent="0.25">
      <c r="A238" s="1">
        <v>3892</v>
      </c>
      <c r="B238">
        <v>27</v>
      </c>
      <c r="C238" s="51">
        <v>42523</v>
      </c>
      <c r="D238" t="s">
        <v>65</v>
      </c>
      <c r="E238" t="s">
        <v>49</v>
      </c>
      <c r="F238" t="s">
        <v>195</v>
      </c>
      <c r="G238" s="56">
        <v>-1000</v>
      </c>
    </row>
    <row r="239" spans="1:7" x14ac:dyDescent="0.25">
      <c r="A239" s="1">
        <v>3892</v>
      </c>
      <c r="B239">
        <v>28</v>
      </c>
      <c r="C239" s="51">
        <v>42528</v>
      </c>
      <c r="D239" t="s">
        <v>65</v>
      </c>
      <c r="E239" t="s">
        <v>49</v>
      </c>
      <c r="F239" t="s">
        <v>196</v>
      </c>
      <c r="G239" s="56">
        <v>-1000</v>
      </c>
    </row>
    <row r="240" spans="1:7" x14ac:dyDescent="0.25">
      <c r="A240" s="1">
        <v>3892</v>
      </c>
      <c r="B240">
        <v>34</v>
      </c>
      <c r="C240" s="51">
        <v>42549</v>
      </c>
      <c r="D240" t="s">
        <v>65</v>
      </c>
      <c r="E240" t="s">
        <v>49</v>
      </c>
      <c r="F240" t="s">
        <v>197</v>
      </c>
      <c r="G240" s="56">
        <v>-1000</v>
      </c>
    </row>
    <row r="241" spans="1:7" x14ac:dyDescent="0.25">
      <c r="A241" s="25" t="s">
        <v>148</v>
      </c>
      <c r="B241" s="25"/>
      <c r="C241" s="25"/>
      <c r="D241" s="25"/>
      <c r="E241" s="25"/>
      <c r="F241" s="25"/>
      <c r="G241" s="57">
        <v>-3000</v>
      </c>
    </row>
    <row r="242" spans="1:7" x14ac:dyDescent="0.25">
      <c r="A242" s="1">
        <v>3894</v>
      </c>
      <c r="B242">
        <v>2</v>
      </c>
      <c r="C242" s="51">
        <v>42377</v>
      </c>
      <c r="D242" t="s">
        <v>13</v>
      </c>
      <c r="E242" t="s">
        <v>49</v>
      </c>
      <c r="F242" t="s">
        <v>198</v>
      </c>
      <c r="G242" s="56">
        <v>-300</v>
      </c>
    </row>
    <row r="243" spans="1:7" x14ac:dyDescent="0.25">
      <c r="A243" s="1">
        <v>3894</v>
      </c>
      <c r="B243">
        <v>4</v>
      </c>
      <c r="C243" s="51">
        <v>42403</v>
      </c>
      <c r="D243" t="s">
        <v>13</v>
      </c>
      <c r="E243" t="s">
        <v>49</v>
      </c>
      <c r="F243" t="s">
        <v>198</v>
      </c>
      <c r="G243" s="56">
        <v>-300</v>
      </c>
    </row>
    <row r="244" spans="1:7" x14ac:dyDescent="0.25">
      <c r="A244" s="1">
        <v>3894</v>
      </c>
      <c r="B244">
        <v>5</v>
      </c>
      <c r="C244" s="51">
        <v>42404</v>
      </c>
      <c r="D244" t="s">
        <v>13</v>
      </c>
      <c r="E244" t="s">
        <v>49</v>
      </c>
      <c r="F244" t="s">
        <v>198</v>
      </c>
      <c r="G244" s="56">
        <v>-300</v>
      </c>
    </row>
    <row r="245" spans="1:7" x14ac:dyDescent="0.25">
      <c r="A245" s="1">
        <v>3894</v>
      </c>
      <c r="B245">
        <v>7</v>
      </c>
      <c r="C245" s="51">
        <v>42410</v>
      </c>
      <c r="D245" t="s">
        <v>13</v>
      </c>
      <c r="E245" t="s">
        <v>49</v>
      </c>
      <c r="F245" t="s">
        <v>198</v>
      </c>
      <c r="G245" s="56">
        <v>-600</v>
      </c>
    </row>
    <row r="246" spans="1:7" x14ac:dyDescent="0.25">
      <c r="A246" s="1">
        <v>3894</v>
      </c>
      <c r="B246">
        <v>10</v>
      </c>
      <c r="C246" s="51">
        <v>42432</v>
      </c>
      <c r="D246" t="s">
        <v>13</v>
      </c>
      <c r="E246" t="s">
        <v>49</v>
      </c>
      <c r="F246" t="s">
        <v>198</v>
      </c>
      <c r="G246" s="56">
        <v>-300</v>
      </c>
    </row>
    <row r="247" spans="1:7" x14ac:dyDescent="0.25">
      <c r="A247" s="1">
        <v>3894</v>
      </c>
      <c r="B247">
        <v>14</v>
      </c>
      <c r="C247" s="51">
        <v>42458</v>
      </c>
      <c r="D247" t="s">
        <v>13</v>
      </c>
      <c r="E247" t="s">
        <v>49</v>
      </c>
      <c r="F247" t="s">
        <v>198</v>
      </c>
      <c r="G247" s="56">
        <v>-300</v>
      </c>
    </row>
    <row r="248" spans="1:7" x14ac:dyDescent="0.25">
      <c r="A248" s="1">
        <v>3894</v>
      </c>
      <c r="B248">
        <v>15</v>
      </c>
      <c r="C248" s="51">
        <v>42459</v>
      </c>
      <c r="D248" t="s">
        <v>13</v>
      </c>
      <c r="E248" t="s">
        <v>49</v>
      </c>
      <c r="F248" t="s">
        <v>198</v>
      </c>
      <c r="G248" s="56">
        <v>-300</v>
      </c>
    </row>
    <row r="249" spans="1:7" x14ac:dyDescent="0.25">
      <c r="A249" s="1">
        <v>3894</v>
      </c>
      <c r="B249">
        <v>17</v>
      </c>
      <c r="C249" s="51">
        <v>42474</v>
      </c>
      <c r="D249" t="s">
        <v>13</v>
      </c>
      <c r="E249" t="s">
        <v>49</v>
      </c>
      <c r="F249" t="s">
        <v>198</v>
      </c>
      <c r="G249" s="56">
        <v>-900</v>
      </c>
    </row>
    <row r="250" spans="1:7" x14ac:dyDescent="0.25">
      <c r="A250" s="1">
        <v>3894</v>
      </c>
      <c r="B250">
        <v>18</v>
      </c>
      <c r="C250" s="51">
        <v>42475</v>
      </c>
      <c r="D250" t="s">
        <v>13</v>
      </c>
      <c r="E250" t="s">
        <v>49</v>
      </c>
      <c r="F250" t="s">
        <v>198</v>
      </c>
      <c r="G250" s="56">
        <v>-600</v>
      </c>
    </row>
    <row r="251" spans="1:7" x14ac:dyDescent="0.25">
      <c r="A251" s="1">
        <v>3894</v>
      </c>
      <c r="B251">
        <v>19</v>
      </c>
      <c r="C251" s="51">
        <v>42478</v>
      </c>
      <c r="D251" t="s">
        <v>13</v>
      </c>
      <c r="E251" t="s">
        <v>49</v>
      </c>
      <c r="F251" t="s">
        <v>198</v>
      </c>
      <c r="G251" s="56">
        <v>-900</v>
      </c>
    </row>
    <row r="252" spans="1:7" x14ac:dyDescent="0.25">
      <c r="A252" s="1">
        <v>3894</v>
      </c>
      <c r="B252">
        <v>20</v>
      </c>
      <c r="C252" s="51">
        <v>42482</v>
      </c>
      <c r="D252" t="s">
        <v>13</v>
      </c>
      <c r="E252" t="s">
        <v>49</v>
      </c>
      <c r="F252" t="s">
        <v>198</v>
      </c>
      <c r="G252" s="56">
        <v>-300</v>
      </c>
    </row>
    <row r="253" spans="1:7" x14ac:dyDescent="0.25">
      <c r="A253" s="1">
        <v>3894</v>
      </c>
      <c r="B253">
        <v>21</v>
      </c>
      <c r="C253" s="51">
        <v>42485</v>
      </c>
      <c r="D253" t="s">
        <v>13</v>
      </c>
      <c r="E253" t="s">
        <v>49</v>
      </c>
      <c r="F253" t="s">
        <v>198</v>
      </c>
      <c r="G253" s="56">
        <v>-600</v>
      </c>
    </row>
    <row r="254" spans="1:7" x14ac:dyDescent="0.25">
      <c r="A254" s="1">
        <v>3894</v>
      </c>
      <c r="B254">
        <v>22</v>
      </c>
      <c r="C254" s="51">
        <v>42486</v>
      </c>
      <c r="D254" t="s">
        <v>13</v>
      </c>
      <c r="E254" t="s">
        <v>49</v>
      </c>
      <c r="F254" t="s">
        <v>198</v>
      </c>
      <c r="G254" s="56">
        <v>-300</v>
      </c>
    </row>
    <row r="255" spans="1:7" x14ac:dyDescent="0.25">
      <c r="A255" s="25" t="s">
        <v>41</v>
      </c>
      <c r="B255" s="25"/>
      <c r="C255" s="25"/>
      <c r="D255" s="25"/>
      <c r="E255" s="25"/>
      <c r="F255" s="25"/>
      <c r="G255" s="57">
        <v>-6000</v>
      </c>
    </row>
    <row r="256" spans="1:7" x14ac:dyDescent="0.25">
      <c r="A256" s="1">
        <v>3896</v>
      </c>
      <c r="B256">
        <v>16</v>
      </c>
      <c r="C256" s="51">
        <v>42460</v>
      </c>
      <c r="D256" t="s">
        <v>146</v>
      </c>
      <c r="E256" t="s">
        <v>49</v>
      </c>
      <c r="F256" t="s">
        <v>199</v>
      </c>
      <c r="G256" s="56">
        <v>-1500</v>
      </c>
    </row>
    <row r="257" spans="1:7" x14ac:dyDescent="0.25">
      <c r="A257" s="1">
        <v>3896</v>
      </c>
      <c r="B257">
        <v>19</v>
      </c>
      <c r="C257" s="51">
        <v>42478</v>
      </c>
      <c r="D257" t="s">
        <v>146</v>
      </c>
      <c r="E257" t="s">
        <v>49</v>
      </c>
      <c r="F257" t="s">
        <v>200</v>
      </c>
      <c r="G257" s="56">
        <v>-1500</v>
      </c>
    </row>
    <row r="258" spans="1:7" x14ac:dyDescent="0.25">
      <c r="A258" s="1">
        <v>3896</v>
      </c>
      <c r="B258">
        <v>23</v>
      </c>
      <c r="C258" s="51">
        <v>42499</v>
      </c>
      <c r="D258" t="s">
        <v>146</v>
      </c>
      <c r="E258" t="s">
        <v>49</v>
      </c>
      <c r="F258" t="s">
        <v>201</v>
      </c>
      <c r="G258" s="56">
        <v>-1500</v>
      </c>
    </row>
    <row r="259" spans="1:7" x14ac:dyDescent="0.25">
      <c r="A259" s="25" t="s">
        <v>118</v>
      </c>
      <c r="B259" s="25"/>
      <c r="C259" s="25"/>
      <c r="D259" s="25"/>
      <c r="E259" s="25"/>
      <c r="F259" s="25"/>
      <c r="G259" s="57">
        <v>-4500</v>
      </c>
    </row>
    <row r="260" spans="1:7" x14ac:dyDescent="0.25">
      <c r="A260" s="1">
        <v>3910</v>
      </c>
      <c r="B260">
        <v>9</v>
      </c>
      <c r="C260" s="51">
        <v>42416</v>
      </c>
      <c r="D260" t="s">
        <v>12</v>
      </c>
      <c r="E260" t="s">
        <v>49</v>
      </c>
      <c r="F260" t="s">
        <v>155</v>
      </c>
      <c r="G260" s="56">
        <v>-800</v>
      </c>
    </row>
    <row r="261" spans="1:7" x14ac:dyDescent="0.25">
      <c r="A261" s="1">
        <v>3910</v>
      </c>
      <c r="B261">
        <v>9</v>
      </c>
      <c r="C261" s="51">
        <v>42416</v>
      </c>
      <c r="D261" t="s">
        <v>12</v>
      </c>
      <c r="E261" t="s">
        <v>49</v>
      </c>
      <c r="F261" t="s">
        <v>156</v>
      </c>
      <c r="G261" s="56">
        <v>-800</v>
      </c>
    </row>
    <row r="262" spans="1:7" x14ac:dyDescent="0.25">
      <c r="A262" s="1">
        <v>3910</v>
      </c>
      <c r="B262">
        <v>9</v>
      </c>
      <c r="C262" s="51">
        <v>42416</v>
      </c>
      <c r="D262" t="s">
        <v>12</v>
      </c>
      <c r="E262" t="s">
        <v>49</v>
      </c>
      <c r="F262" t="s">
        <v>176</v>
      </c>
      <c r="G262" s="56">
        <v>-800</v>
      </c>
    </row>
    <row r="263" spans="1:7" x14ac:dyDescent="0.25">
      <c r="A263" s="1">
        <v>3910</v>
      </c>
      <c r="B263">
        <v>9</v>
      </c>
      <c r="C263" s="51">
        <v>42416</v>
      </c>
      <c r="D263" t="s">
        <v>12</v>
      </c>
      <c r="E263" t="s">
        <v>49</v>
      </c>
      <c r="F263" t="s">
        <v>177</v>
      </c>
      <c r="G263" s="56">
        <v>-800</v>
      </c>
    </row>
    <row r="264" spans="1:7" x14ac:dyDescent="0.25">
      <c r="A264" s="1">
        <v>3910</v>
      </c>
      <c r="B264">
        <v>9</v>
      </c>
      <c r="C264" s="51">
        <v>42417</v>
      </c>
      <c r="D264" t="s">
        <v>12</v>
      </c>
      <c r="E264" t="s">
        <v>49</v>
      </c>
      <c r="F264" t="s">
        <v>157</v>
      </c>
      <c r="G264" s="56">
        <v>-800</v>
      </c>
    </row>
    <row r="265" spans="1:7" x14ac:dyDescent="0.25">
      <c r="A265" s="1">
        <v>3910</v>
      </c>
      <c r="B265">
        <v>9</v>
      </c>
      <c r="C265" s="51">
        <v>42417</v>
      </c>
      <c r="D265" t="s">
        <v>12</v>
      </c>
      <c r="E265" t="s">
        <v>49</v>
      </c>
      <c r="F265" t="s">
        <v>158</v>
      </c>
      <c r="G265" s="56">
        <v>-800</v>
      </c>
    </row>
    <row r="266" spans="1:7" x14ac:dyDescent="0.25">
      <c r="A266" s="1">
        <v>3910</v>
      </c>
      <c r="B266">
        <v>9</v>
      </c>
      <c r="C266" s="51">
        <v>42417</v>
      </c>
      <c r="D266" t="s">
        <v>12</v>
      </c>
      <c r="E266" t="s">
        <v>49</v>
      </c>
      <c r="F266" t="s">
        <v>159</v>
      </c>
      <c r="G266" s="56">
        <v>-800</v>
      </c>
    </row>
    <row r="267" spans="1:7" x14ac:dyDescent="0.25">
      <c r="A267" s="1">
        <v>3910</v>
      </c>
      <c r="B267">
        <v>9</v>
      </c>
      <c r="C267" s="51">
        <v>42417</v>
      </c>
      <c r="D267" t="s">
        <v>12</v>
      </c>
      <c r="E267" t="s">
        <v>49</v>
      </c>
      <c r="F267" t="s">
        <v>160</v>
      </c>
      <c r="G267" s="56">
        <v>-800</v>
      </c>
    </row>
    <row r="268" spans="1:7" x14ac:dyDescent="0.25">
      <c r="A268" s="1">
        <v>3910</v>
      </c>
      <c r="B268">
        <v>9</v>
      </c>
      <c r="C268" s="51">
        <v>42417</v>
      </c>
      <c r="D268" t="s">
        <v>12</v>
      </c>
      <c r="E268" t="s">
        <v>49</v>
      </c>
      <c r="F268" t="s">
        <v>178</v>
      </c>
      <c r="G268" s="56">
        <v>-800</v>
      </c>
    </row>
    <row r="269" spans="1:7" x14ac:dyDescent="0.25">
      <c r="A269" s="1">
        <v>3910</v>
      </c>
      <c r="B269">
        <v>9</v>
      </c>
      <c r="C269" s="51">
        <v>42417</v>
      </c>
      <c r="D269" t="s">
        <v>12</v>
      </c>
      <c r="E269" t="s">
        <v>49</v>
      </c>
      <c r="F269" t="s">
        <v>179</v>
      </c>
      <c r="G269" s="56">
        <v>-800</v>
      </c>
    </row>
    <row r="270" spans="1:7" x14ac:dyDescent="0.25">
      <c r="A270" s="1">
        <v>3910</v>
      </c>
      <c r="B270">
        <v>9</v>
      </c>
      <c r="C270" s="51">
        <v>42417</v>
      </c>
      <c r="D270" t="s">
        <v>12</v>
      </c>
      <c r="E270" t="s">
        <v>49</v>
      </c>
      <c r="F270" t="s">
        <v>180</v>
      </c>
      <c r="G270" s="56">
        <v>-800</v>
      </c>
    </row>
    <row r="271" spans="1:7" x14ac:dyDescent="0.25">
      <c r="A271" s="1">
        <v>3910</v>
      </c>
      <c r="B271">
        <v>9</v>
      </c>
      <c r="C271" s="51">
        <v>42417</v>
      </c>
      <c r="D271" t="s">
        <v>12</v>
      </c>
      <c r="E271" t="s">
        <v>49</v>
      </c>
      <c r="F271" t="s">
        <v>181</v>
      </c>
      <c r="G271" s="56">
        <v>-800</v>
      </c>
    </row>
    <row r="272" spans="1:7" x14ac:dyDescent="0.25">
      <c r="A272" s="1">
        <v>3910</v>
      </c>
      <c r="B272">
        <v>9</v>
      </c>
      <c r="C272" s="51">
        <v>42419</v>
      </c>
      <c r="D272" t="s">
        <v>12</v>
      </c>
      <c r="E272" t="s">
        <v>49</v>
      </c>
      <c r="F272" t="s">
        <v>161</v>
      </c>
      <c r="G272" s="56">
        <v>-800</v>
      </c>
    </row>
    <row r="273" spans="1:7" x14ac:dyDescent="0.25">
      <c r="A273" s="1">
        <v>3910</v>
      </c>
      <c r="B273">
        <v>9</v>
      </c>
      <c r="C273" s="51">
        <v>42419</v>
      </c>
      <c r="D273" t="s">
        <v>12</v>
      </c>
      <c r="E273" t="s">
        <v>49</v>
      </c>
      <c r="F273" t="s">
        <v>162</v>
      </c>
      <c r="G273" s="56">
        <v>-800</v>
      </c>
    </row>
    <row r="274" spans="1:7" x14ac:dyDescent="0.25">
      <c r="A274" s="1">
        <v>3910</v>
      </c>
      <c r="B274">
        <v>9</v>
      </c>
      <c r="C274" s="51">
        <v>42419</v>
      </c>
      <c r="D274" t="s">
        <v>12</v>
      </c>
      <c r="E274" t="s">
        <v>49</v>
      </c>
      <c r="F274" t="s">
        <v>163</v>
      </c>
      <c r="G274" s="56">
        <v>-800</v>
      </c>
    </row>
    <row r="275" spans="1:7" x14ac:dyDescent="0.25">
      <c r="A275" s="1">
        <v>3910</v>
      </c>
      <c r="B275">
        <v>9</v>
      </c>
      <c r="C275" s="51">
        <v>42419</v>
      </c>
      <c r="D275" t="s">
        <v>12</v>
      </c>
      <c r="E275" t="s">
        <v>49</v>
      </c>
      <c r="F275" t="s">
        <v>164</v>
      </c>
      <c r="G275" s="56">
        <v>-800</v>
      </c>
    </row>
    <row r="276" spans="1:7" x14ac:dyDescent="0.25">
      <c r="A276" s="1">
        <v>3910</v>
      </c>
      <c r="B276">
        <v>9</v>
      </c>
      <c r="C276" s="51">
        <v>42419</v>
      </c>
      <c r="D276" t="s">
        <v>12</v>
      </c>
      <c r="E276" t="s">
        <v>49</v>
      </c>
      <c r="F276" t="s">
        <v>182</v>
      </c>
      <c r="G276" s="56">
        <v>-800</v>
      </c>
    </row>
    <row r="277" spans="1:7" x14ac:dyDescent="0.25">
      <c r="A277" s="1">
        <v>3910</v>
      </c>
      <c r="B277">
        <v>9</v>
      </c>
      <c r="C277" s="51">
        <v>42419</v>
      </c>
      <c r="D277" t="s">
        <v>12</v>
      </c>
      <c r="E277" t="s">
        <v>49</v>
      </c>
      <c r="F277" t="s">
        <v>183</v>
      </c>
      <c r="G277" s="56">
        <v>-800</v>
      </c>
    </row>
    <row r="278" spans="1:7" x14ac:dyDescent="0.25">
      <c r="A278" s="1">
        <v>3910</v>
      </c>
      <c r="B278">
        <v>9</v>
      </c>
      <c r="C278" s="51">
        <v>42419</v>
      </c>
      <c r="D278" t="s">
        <v>12</v>
      </c>
      <c r="E278" t="s">
        <v>49</v>
      </c>
      <c r="F278" t="s">
        <v>184</v>
      </c>
      <c r="G278" s="56">
        <v>-800</v>
      </c>
    </row>
    <row r="279" spans="1:7" x14ac:dyDescent="0.25">
      <c r="A279" s="1">
        <v>3910</v>
      </c>
      <c r="B279">
        <v>9</v>
      </c>
      <c r="C279" s="51">
        <v>42419</v>
      </c>
      <c r="D279" t="s">
        <v>12</v>
      </c>
      <c r="E279" t="s">
        <v>49</v>
      </c>
      <c r="F279" t="s">
        <v>185</v>
      </c>
      <c r="G279" s="56">
        <v>-800</v>
      </c>
    </row>
    <row r="280" spans="1:7" x14ac:dyDescent="0.25">
      <c r="A280" s="1">
        <v>3910</v>
      </c>
      <c r="B280">
        <v>9</v>
      </c>
      <c r="C280" s="51">
        <v>42422</v>
      </c>
      <c r="D280" t="s">
        <v>12</v>
      </c>
      <c r="E280" t="s">
        <v>49</v>
      </c>
      <c r="F280" t="s">
        <v>165</v>
      </c>
      <c r="G280" s="56">
        <v>-800</v>
      </c>
    </row>
    <row r="281" spans="1:7" x14ac:dyDescent="0.25">
      <c r="A281" s="1">
        <v>3910</v>
      </c>
      <c r="B281">
        <v>9</v>
      </c>
      <c r="C281" s="51">
        <v>42422</v>
      </c>
      <c r="D281" t="s">
        <v>12</v>
      </c>
      <c r="E281" t="s">
        <v>49</v>
      </c>
      <c r="F281" t="s">
        <v>166</v>
      </c>
      <c r="G281" s="56">
        <v>-800</v>
      </c>
    </row>
    <row r="282" spans="1:7" x14ac:dyDescent="0.25">
      <c r="A282" s="1">
        <v>3910</v>
      </c>
      <c r="B282">
        <v>9</v>
      </c>
      <c r="C282" s="51">
        <v>42422</v>
      </c>
      <c r="D282" t="s">
        <v>12</v>
      </c>
      <c r="E282" t="s">
        <v>49</v>
      </c>
      <c r="F282" t="s">
        <v>167</v>
      </c>
      <c r="G282" s="56">
        <v>-800</v>
      </c>
    </row>
    <row r="283" spans="1:7" x14ac:dyDescent="0.25">
      <c r="A283" s="1">
        <v>3910</v>
      </c>
      <c r="B283">
        <v>9</v>
      </c>
      <c r="C283" s="51">
        <v>42422</v>
      </c>
      <c r="D283" t="s">
        <v>12</v>
      </c>
      <c r="E283" t="s">
        <v>49</v>
      </c>
      <c r="F283" t="s">
        <v>168</v>
      </c>
      <c r="G283" s="56">
        <v>-800</v>
      </c>
    </row>
    <row r="284" spans="1:7" x14ac:dyDescent="0.25">
      <c r="A284" s="1">
        <v>3910</v>
      </c>
      <c r="B284">
        <v>9</v>
      </c>
      <c r="C284" s="51">
        <v>42422</v>
      </c>
      <c r="D284" t="s">
        <v>12</v>
      </c>
      <c r="E284" t="s">
        <v>49</v>
      </c>
      <c r="F284" t="s">
        <v>169</v>
      </c>
      <c r="G284" s="56">
        <v>-800</v>
      </c>
    </row>
    <row r="285" spans="1:7" x14ac:dyDescent="0.25">
      <c r="A285" s="1">
        <v>3910</v>
      </c>
      <c r="B285">
        <v>9</v>
      </c>
      <c r="C285" s="51">
        <v>42422</v>
      </c>
      <c r="D285" t="s">
        <v>12</v>
      </c>
      <c r="E285" t="s">
        <v>49</v>
      </c>
      <c r="F285" t="s">
        <v>170</v>
      </c>
      <c r="G285" s="56">
        <v>-800</v>
      </c>
    </row>
    <row r="286" spans="1:7" x14ac:dyDescent="0.25">
      <c r="A286" s="1">
        <v>3910</v>
      </c>
      <c r="B286">
        <v>9</v>
      </c>
      <c r="C286" s="51">
        <v>42422</v>
      </c>
      <c r="D286" t="s">
        <v>12</v>
      </c>
      <c r="E286" t="s">
        <v>49</v>
      </c>
      <c r="F286" t="s">
        <v>171</v>
      </c>
      <c r="G286" s="56">
        <v>-800</v>
      </c>
    </row>
    <row r="287" spans="1:7" x14ac:dyDescent="0.25">
      <c r="A287" s="1">
        <v>3910</v>
      </c>
      <c r="B287">
        <v>9</v>
      </c>
      <c r="C287" s="51">
        <v>42422</v>
      </c>
      <c r="D287" t="s">
        <v>12</v>
      </c>
      <c r="E287" t="s">
        <v>49</v>
      </c>
      <c r="F287" t="s">
        <v>172</v>
      </c>
      <c r="G287" s="56">
        <v>-800</v>
      </c>
    </row>
    <row r="288" spans="1:7" x14ac:dyDescent="0.25">
      <c r="A288" s="1">
        <v>3910</v>
      </c>
      <c r="B288">
        <v>9</v>
      </c>
      <c r="C288" s="51">
        <v>42422</v>
      </c>
      <c r="D288" t="s">
        <v>12</v>
      </c>
      <c r="E288" t="s">
        <v>49</v>
      </c>
      <c r="F288" t="s">
        <v>173</v>
      </c>
      <c r="G288" s="56">
        <v>-800</v>
      </c>
    </row>
    <row r="289" spans="1:7" x14ac:dyDescent="0.25">
      <c r="A289" s="1">
        <v>3910</v>
      </c>
      <c r="B289">
        <v>9</v>
      </c>
      <c r="C289" s="51">
        <v>42422</v>
      </c>
      <c r="D289" t="s">
        <v>12</v>
      </c>
      <c r="E289" t="s">
        <v>49</v>
      </c>
      <c r="F289" t="s">
        <v>174</v>
      </c>
      <c r="G289" s="56">
        <v>-800</v>
      </c>
    </row>
    <row r="290" spans="1:7" x14ac:dyDescent="0.25">
      <c r="A290" s="1">
        <v>3910</v>
      </c>
      <c r="B290">
        <v>9</v>
      </c>
      <c r="C290" s="51">
        <v>42422</v>
      </c>
      <c r="D290" t="s">
        <v>12</v>
      </c>
      <c r="E290" t="s">
        <v>49</v>
      </c>
      <c r="F290" t="s">
        <v>175</v>
      </c>
      <c r="G290" s="56">
        <v>-800</v>
      </c>
    </row>
    <row r="291" spans="1:7" x14ac:dyDescent="0.25">
      <c r="A291" s="1">
        <v>3910</v>
      </c>
      <c r="B291">
        <v>9</v>
      </c>
      <c r="C291" s="51">
        <v>42422</v>
      </c>
      <c r="D291" t="s">
        <v>12</v>
      </c>
      <c r="E291" t="s">
        <v>49</v>
      </c>
      <c r="F291" t="s">
        <v>186</v>
      </c>
      <c r="G291" s="56">
        <v>-800</v>
      </c>
    </row>
    <row r="292" spans="1:7" x14ac:dyDescent="0.25">
      <c r="A292" s="1">
        <v>3910</v>
      </c>
      <c r="B292">
        <v>9</v>
      </c>
      <c r="C292" s="51">
        <v>42422</v>
      </c>
      <c r="D292" t="s">
        <v>12</v>
      </c>
      <c r="E292" t="s">
        <v>49</v>
      </c>
      <c r="F292" t="s">
        <v>187</v>
      </c>
      <c r="G292" s="56">
        <v>-800</v>
      </c>
    </row>
    <row r="293" spans="1:7" x14ac:dyDescent="0.25">
      <c r="A293" s="1">
        <v>3910</v>
      </c>
      <c r="B293">
        <v>9</v>
      </c>
      <c r="C293" s="51">
        <v>42422</v>
      </c>
      <c r="D293" t="s">
        <v>12</v>
      </c>
      <c r="E293" t="s">
        <v>49</v>
      </c>
      <c r="F293" t="s">
        <v>188</v>
      </c>
      <c r="G293" s="56">
        <v>-800</v>
      </c>
    </row>
    <row r="294" spans="1:7" x14ac:dyDescent="0.25">
      <c r="A294" s="1">
        <v>3910</v>
      </c>
      <c r="B294">
        <v>9</v>
      </c>
      <c r="C294" s="51">
        <v>42422</v>
      </c>
      <c r="D294" t="s">
        <v>12</v>
      </c>
      <c r="E294" t="s">
        <v>49</v>
      </c>
      <c r="F294" t="s">
        <v>189</v>
      </c>
      <c r="G294" s="56">
        <v>-800</v>
      </c>
    </row>
    <row r="295" spans="1:7" x14ac:dyDescent="0.25">
      <c r="A295" s="1">
        <v>3910</v>
      </c>
      <c r="B295">
        <v>9</v>
      </c>
      <c r="C295" s="51">
        <v>42422</v>
      </c>
      <c r="D295" t="s">
        <v>12</v>
      </c>
      <c r="E295" t="s">
        <v>49</v>
      </c>
      <c r="F295" t="s">
        <v>190</v>
      </c>
      <c r="G295" s="56">
        <v>-800</v>
      </c>
    </row>
    <row r="296" spans="1:7" x14ac:dyDescent="0.25">
      <c r="A296" s="1">
        <v>3910</v>
      </c>
      <c r="B296">
        <v>9</v>
      </c>
      <c r="C296" s="51">
        <v>42422</v>
      </c>
      <c r="D296" t="s">
        <v>12</v>
      </c>
      <c r="E296" t="s">
        <v>49</v>
      </c>
      <c r="F296" t="s">
        <v>191</v>
      </c>
      <c r="G296" s="56">
        <v>-800</v>
      </c>
    </row>
    <row r="297" spans="1:7" x14ac:dyDescent="0.25">
      <c r="A297" s="1">
        <v>3910</v>
      </c>
      <c r="B297">
        <v>9</v>
      </c>
      <c r="C297" s="51">
        <v>42422</v>
      </c>
      <c r="D297" t="s">
        <v>12</v>
      </c>
      <c r="E297" t="s">
        <v>49</v>
      </c>
      <c r="F297" t="s">
        <v>192</v>
      </c>
      <c r="G297" s="56">
        <v>-800</v>
      </c>
    </row>
    <row r="298" spans="1:7" x14ac:dyDescent="0.25">
      <c r="A298" s="1">
        <v>3910</v>
      </c>
      <c r="B298">
        <v>9</v>
      </c>
      <c r="C298" s="51">
        <v>42422</v>
      </c>
      <c r="D298" t="s">
        <v>12</v>
      </c>
      <c r="E298" t="s">
        <v>49</v>
      </c>
      <c r="F298" t="s">
        <v>193</v>
      </c>
      <c r="G298" s="56">
        <v>-800</v>
      </c>
    </row>
    <row r="299" spans="1:7" x14ac:dyDescent="0.25">
      <c r="A299" s="1">
        <v>3910</v>
      </c>
      <c r="B299">
        <v>9</v>
      </c>
      <c r="C299" s="51">
        <v>42422</v>
      </c>
      <c r="D299" t="s">
        <v>12</v>
      </c>
      <c r="E299" t="s">
        <v>49</v>
      </c>
      <c r="F299" t="s">
        <v>194</v>
      </c>
      <c r="G299" s="56">
        <v>-800</v>
      </c>
    </row>
    <row r="300" spans="1:7" x14ac:dyDescent="0.25">
      <c r="A300" s="1">
        <v>3910</v>
      </c>
      <c r="B300">
        <v>39</v>
      </c>
      <c r="C300" s="51">
        <v>42643</v>
      </c>
      <c r="D300" t="s">
        <v>12</v>
      </c>
      <c r="E300" t="s">
        <v>49</v>
      </c>
      <c r="F300" t="s">
        <v>155</v>
      </c>
      <c r="G300" s="56">
        <v>-800</v>
      </c>
    </row>
    <row r="301" spans="1:7" x14ac:dyDescent="0.25">
      <c r="A301" s="1">
        <v>3910</v>
      </c>
      <c r="B301">
        <v>39</v>
      </c>
      <c r="C301" s="51">
        <v>42643</v>
      </c>
      <c r="D301" t="s">
        <v>12</v>
      </c>
      <c r="E301" t="s">
        <v>49</v>
      </c>
      <c r="F301" t="s">
        <v>156</v>
      </c>
      <c r="G301" s="56">
        <v>-800</v>
      </c>
    </row>
    <row r="302" spans="1:7" x14ac:dyDescent="0.25">
      <c r="A302" s="1">
        <v>3910</v>
      </c>
      <c r="B302">
        <v>39</v>
      </c>
      <c r="C302" s="51">
        <v>42643</v>
      </c>
      <c r="D302" t="s">
        <v>12</v>
      </c>
      <c r="E302" t="s">
        <v>49</v>
      </c>
      <c r="F302" t="s">
        <v>176</v>
      </c>
      <c r="G302" s="56">
        <v>-800</v>
      </c>
    </row>
    <row r="303" spans="1:7" x14ac:dyDescent="0.25">
      <c r="A303" s="1">
        <v>3910</v>
      </c>
      <c r="B303">
        <v>39</v>
      </c>
      <c r="C303" s="51">
        <v>42643</v>
      </c>
      <c r="D303" t="s">
        <v>12</v>
      </c>
      <c r="E303" t="s">
        <v>49</v>
      </c>
      <c r="F303" t="s">
        <v>177</v>
      </c>
      <c r="G303" s="56">
        <v>-800</v>
      </c>
    </row>
    <row r="304" spans="1:7" x14ac:dyDescent="0.25">
      <c r="A304" s="1">
        <v>3910</v>
      </c>
      <c r="B304">
        <v>39</v>
      </c>
      <c r="C304" s="51">
        <v>42643</v>
      </c>
      <c r="D304" t="s">
        <v>12</v>
      </c>
      <c r="E304" t="s">
        <v>49</v>
      </c>
      <c r="F304" t="s">
        <v>157</v>
      </c>
      <c r="G304" s="56">
        <v>-800</v>
      </c>
    </row>
    <row r="305" spans="1:7" x14ac:dyDescent="0.25">
      <c r="A305" s="1">
        <v>3910</v>
      </c>
      <c r="B305">
        <v>39</v>
      </c>
      <c r="C305" s="51">
        <v>42643</v>
      </c>
      <c r="D305" t="s">
        <v>12</v>
      </c>
      <c r="E305" t="s">
        <v>49</v>
      </c>
      <c r="F305" t="s">
        <v>158</v>
      </c>
      <c r="G305" s="56">
        <v>-800</v>
      </c>
    </row>
    <row r="306" spans="1:7" x14ac:dyDescent="0.25">
      <c r="A306" s="1">
        <v>3910</v>
      </c>
      <c r="B306">
        <v>39</v>
      </c>
      <c r="C306" s="51">
        <v>42643</v>
      </c>
      <c r="D306" t="s">
        <v>12</v>
      </c>
      <c r="E306" t="s">
        <v>49</v>
      </c>
      <c r="F306" t="s">
        <v>159</v>
      </c>
      <c r="G306" s="56">
        <v>-800</v>
      </c>
    </row>
    <row r="307" spans="1:7" x14ac:dyDescent="0.25">
      <c r="A307" s="1">
        <v>3910</v>
      </c>
      <c r="B307">
        <v>39</v>
      </c>
      <c r="C307" s="51">
        <v>42643</v>
      </c>
      <c r="D307" t="s">
        <v>12</v>
      </c>
      <c r="E307" t="s">
        <v>49</v>
      </c>
      <c r="F307" t="s">
        <v>160</v>
      </c>
      <c r="G307" s="56">
        <v>-800</v>
      </c>
    </row>
    <row r="308" spans="1:7" x14ac:dyDescent="0.25">
      <c r="A308" s="1">
        <v>3910</v>
      </c>
      <c r="B308">
        <v>39</v>
      </c>
      <c r="C308" s="51">
        <v>42643</v>
      </c>
      <c r="D308" t="s">
        <v>12</v>
      </c>
      <c r="E308" t="s">
        <v>49</v>
      </c>
      <c r="F308" t="s">
        <v>178</v>
      </c>
      <c r="G308" s="56">
        <v>-800</v>
      </c>
    </row>
    <row r="309" spans="1:7" x14ac:dyDescent="0.25">
      <c r="A309" s="1">
        <v>3910</v>
      </c>
      <c r="B309">
        <v>39</v>
      </c>
      <c r="C309" s="51">
        <v>42643</v>
      </c>
      <c r="D309" t="s">
        <v>12</v>
      </c>
      <c r="E309" t="s">
        <v>49</v>
      </c>
      <c r="F309" t="s">
        <v>179</v>
      </c>
      <c r="G309" s="56">
        <v>-800</v>
      </c>
    </row>
    <row r="310" spans="1:7" x14ac:dyDescent="0.25">
      <c r="A310" s="1">
        <v>3910</v>
      </c>
      <c r="B310">
        <v>39</v>
      </c>
      <c r="C310" s="51">
        <v>42643</v>
      </c>
      <c r="D310" t="s">
        <v>12</v>
      </c>
      <c r="E310" t="s">
        <v>49</v>
      </c>
      <c r="F310" t="s">
        <v>180</v>
      </c>
      <c r="G310" s="56">
        <v>-800</v>
      </c>
    </row>
    <row r="311" spans="1:7" x14ac:dyDescent="0.25">
      <c r="A311" s="1">
        <v>3910</v>
      </c>
      <c r="B311">
        <v>39</v>
      </c>
      <c r="C311" s="51">
        <v>42643</v>
      </c>
      <c r="D311" t="s">
        <v>12</v>
      </c>
      <c r="E311" t="s">
        <v>49</v>
      </c>
      <c r="F311" t="s">
        <v>181</v>
      </c>
      <c r="G311" s="56">
        <v>-800</v>
      </c>
    </row>
    <row r="312" spans="1:7" x14ac:dyDescent="0.25">
      <c r="A312" s="1">
        <v>3910</v>
      </c>
      <c r="B312">
        <v>39</v>
      </c>
      <c r="C312" s="51">
        <v>42643</v>
      </c>
      <c r="D312" t="s">
        <v>12</v>
      </c>
      <c r="E312" t="s">
        <v>49</v>
      </c>
      <c r="F312" t="s">
        <v>161</v>
      </c>
      <c r="G312" s="56">
        <v>-800</v>
      </c>
    </row>
    <row r="313" spans="1:7" x14ac:dyDescent="0.25">
      <c r="A313" s="1">
        <v>3910</v>
      </c>
      <c r="B313">
        <v>39</v>
      </c>
      <c r="C313" s="51">
        <v>42643</v>
      </c>
      <c r="D313" t="s">
        <v>12</v>
      </c>
      <c r="E313" t="s">
        <v>49</v>
      </c>
      <c r="F313" t="s">
        <v>162</v>
      </c>
      <c r="G313" s="56">
        <v>-800</v>
      </c>
    </row>
    <row r="314" spans="1:7" x14ac:dyDescent="0.25">
      <c r="A314" s="1">
        <v>3910</v>
      </c>
      <c r="B314">
        <v>39</v>
      </c>
      <c r="C314" s="51">
        <v>42643</v>
      </c>
      <c r="D314" t="s">
        <v>12</v>
      </c>
      <c r="E314" t="s">
        <v>49</v>
      </c>
      <c r="F314" t="s">
        <v>163</v>
      </c>
      <c r="G314" s="56">
        <v>-800</v>
      </c>
    </row>
    <row r="315" spans="1:7" x14ac:dyDescent="0.25">
      <c r="A315" s="1">
        <v>3910</v>
      </c>
      <c r="B315">
        <v>39</v>
      </c>
      <c r="C315" s="51">
        <v>42643</v>
      </c>
      <c r="D315" t="s">
        <v>12</v>
      </c>
      <c r="E315" t="s">
        <v>49</v>
      </c>
      <c r="F315" t="s">
        <v>164</v>
      </c>
      <c r="G315" s="56">
        <v>-800</v>
      </c>
    </row>
    <row r="316" spans="1:7" x14ac:dyDescent="0.25">
      <c r="A316" s="1">
        <v>3910</v>
      </c>
      <c r="B316">
        <v>39</v>
      </c>
      <c r="C316" s="51">
        <v>42643</v>
      </c>
      <c r="D316" t="s">
        <v>12</v>
      </c>
      <c r="E316" t="s">
        <v>49</v>
      </c>
      <c r="F316" t="s">
        <v>182</v>
      </c>
      <c r="G316" s="56">
        <v>-800</v>
      </c>
    </row>
    <row r="317" spans="1:7" x14ac:dyDescent="0.25">
      <c r="A317" s="1">
        <v>3910</v>
      </c>
      <c r="B317">
        <v>39</v>
      </c>
      <c r="C317" s="51">
        <v>42643</v>
      </c>
      <c r="D317" t="s">
        <v>12</v>
      </c>
      <c r="E317" t="s">
        <v>49</v>
      </c>
      <c r="F317" t="s">
        <v>183</v>
      </c>
      <c r="G317" s="56">
        <v>-800</v>
      </c>
    </row>
    <row r="318" spans="1:7" x14ac:dyDescent="0.25">
      <c r="A318" s="1">
        <v>3910</v>
      </c>
      <c r="B318">
        <v>39</v>
      </c>
      <c r="C318" s="51">
        <v>42643</v>
      </c>
      <c r="D318" t="s">
        <v>12</v>
      </c>
      <c r="E318" t="s">
        <v>49</v>
      </c>
      <c r="F318" t="s">
        <v>184</v>
      </c>
      <c r="G318" s="56">
        <v>-800</v>
      </c>
    </row>
    <row r="319" spans="1:7" x14ac:dyDescent="0.25">
      <c r="A319" s="1">
        <v>3910</v>
      </c>
      <c r="B319">
        <v>39</v>
      </c>
      <c r="C319" s="51">
        <v>42643</v>
      </c>
      <c r="D319" t="s">
        <v>12</v>
      </c>
      <c r="E319" t="s">
        <v>49</v>
      </c>
      <c r="F319" t="s">
        <v>185</v>
      </c>
      <c r="G319" s="56">
        <v>-800</v>
      </c>
    </row>
    <row r="320" spans="1:7" x14ac:dyDescent="0.25">
      <c r="A320" s="1">
        <v>3910</v>
      </c>
      <c r="B320">
        <v>39</v>
      </c>
      <c r="C320" s="51">
        <v>42643</v>
      </c>
      <c r="D320" t="s">
        <v>12</v>
      </c>
      <c r="E320" t="s">
        <v>49</v>
      </c>
      <c r="F320" t="s">
        <v>165</v>
      </c>
      <c r="G320" s="56">
        <v>-800</v>
      </c>
    </row>
    <row r="321" spans="1:7" x14ac:dyDescent="0.25">
      <c r="A321" s="1">
        <v>3910</v>
      </c>
      <c r="B321">
        <v>39</v>
      </c>
      <c r="C321" s="51">
        <v>42643</v>
      </c>
      <c r="D321" t="s">
        <v>12</v>
      </c>
      <c r="E321" t="s">
        <v>49</v>
      </c>
      <c r="F321" t="s">
        <v>166</v>
      </c>
      <c r="G321" s="56">
        <v>-800</v>
      </c>
    </row>
    <row r="322" spans="1:7" x14ac:dyDescent="0.25">
      <c r="A322" s="1">
        <v>3910</v>
      </c>
      <c r="B322">
        <v>39</v>
      </c>
      <c r="C322" s="51">
        <v>42643</v>
      </c>
      <c r="D322" t="s">
        <v>12</v>
      </c>
      <c r="E322" t="s">
        <v>49</v>
      </c>
      <c r="F322" t="s">
        <v>167</v>
      </c>
      <c r="G322" s="56">
        <v>-800</v>
      </c>
    </row>
    <row r="323" spans="1:7" x14ac:dyDescent="0.25">
      <c r="A323" s="1">
        <v>3910</v>
      </c>
      <c r="B323">
        <v>39</v>
      </c>
      <c r="C323" s="51">
        <v>42643</v>
      </c>
      <c r="D323" t="s">
        <v>12</v>
      </c>
      <c r="E323" t="s">
        <v>49</v>
      </c>
      <c r="F323" t="s">
        <v>168</v>
      </c>
      <c r="G323" s="56">
        <v>-800</v>
      </c>
    </row>
    <row r="324" spans="1:7" x14ac:dyDescent="0.25">
      <c r="A324" s="1">
        <v>3910</v>
      </c>
      <c r="B324">
        <v>39</v>
      </c>
      <c r="C324" s="51">
        <v>42643</v>
      </c>
      <c r="D324" t="s">
        <v>12</v>
      </c>
      <c r="E324" t="s">
        <v>49</v>
      </c>
      <c r="F324" t="s">
        <v>169</v>
      </c>
      <c r="G324" s="56">
        <v>-800</v>
      </c>
    </row>
    <row r="325" spans="1:7" x14ac:dyDescent="0.25">
      <c r="A325" s="1">
        <v>3910</v>
      </c>
      <c r="B325">
        <v>39</v>
      </c>
      <c r="C325" s="51">
        <v>42643</v>
      </c>
      <c r="D325" t="s">
        <v>12</v>
      </c>
      <c r="E325" t="s">
        <v>49</v>
      </c>
      <c r="F325" t="s">
        <v>170</v>
      </c>
      <c r="G325" s="56">
        <v>-800</v>
      </c>
    </row>
    <row r="326" spans="1:7" x14ac:dyDescent="0.25">
      <c r="A326" s="1">
        <v>3910</v>
      </c>
      <c r="B326">
        <v>39</v>
      </c>
      <c r="C326" s="51">
        <v>42643</v>
      </c>
      <c r="D326" t="s">
        <v>12</v>
      </c>
      <c r="E326" t="s">
        <v>49</v>
      </c>
      <c r="F326" t="s">
        <v>171</v>
      </c>
      <c r="G326" s="56">
        <v>-800</v>
      </c>
    </row>
    <row r="327" spans="1:7" x14ac:dyDescent="0.25">
      <c r="A327" s="1">
        <v>3910</v>
      </c>
      <c r="B327">
        <v>39</v>
      </c>
      <c r="C327" s="51">
        <v>42643</v>
      </c>
      <c r="D327" t="s">
        <v>12</v>
      </c>
      <c r="E327" t="s">
        <v>49</v>
      </c>
      <c r="F327" t="s">
        <v>172</v>
      </c>
      <c r="G327" s="56">
        <v>-800</v>
      </c>
    </row>
    <row r="328" spans="1:7" x14ac:dyDescent="0.25">
      <c r="A328" s="1">
        <v>3910</v>
      </c>
      <c r="B328">
        <v>39</v>
      </c>
      <c r="C328" s="51">
        <v>42643</v>
      </c>
      <c r="D328" t="s">
        <v>12</v>
      </c>
      <c r="E328" t="s">
        <v>49</v>
      </c>
      <c r="F328" t="s">
        <v>173</v>
      </c>
      <c r="G328" s="56">
        <v>-800</v>
      </c>
    </row>
    <row r="329" spans="1:7" x14ac:dyDescent="0.25">
      <c r="A329" s="1">
        <v>3910</v>
      </c>
      <c r="B329">
        <v>39</v>
      </c>
      <c r="C329" s="51">
        <v>42643</v>
      </c>
      <c r="D329" t="s">
        <v>12</v>
      </c>
      <c r="E329" t="s">
        <v>49</v>
      </c>
      <c r="F329" t="s">
        <v>174</v>
      </c>
      <c r="G329" s="56">
        <v>-800</v>
      </c>
    </row>
    <row r="330" spans="1:7" x14ac:dyDescent="0.25">
      <c r="A330" s="1">
        <v>3910</v>
      </c>
      <c r="B330">
        <v>39</v>
      </c>
      <c r="C330" s="51">
        <v>42643</v>
      </c>
      <c r="D330" t="s">
        <v>12</v>
      </c>
      <c r="E330" t="s">
        <v>49</v>
      </c>
      <c r="F330" t="s">
        <v>175</v>
      </c>
      <c r="G330" s="56">
        <v>-800</v>
      </c>
    </row>
    <row r="331" spans="1:7" x14ac:dyDescent="0.25">
      <c r="A331" s="1">
        <v>3910</v>
      </c>
      <c r="B331">
        <v>39</v>
      </c>
      <c r="C331" s="51">
        <v>42643</v>
      </c>
      <c r="D331" t="s">
        <v>12</v>
      </c>
      <c r="E331" t="s">
        <v>49</v>
      </c>
      <c r="F331" t="s">
        <v>186</v>
      </c>
      <c r="G331" s="56">
        <v>-800</v>
      </c>
    </row>
    <row r="332" spans="1:7" x14ac:dyDescent="0.25">
      <c r="A332" s="1">
        <v>3910</v>
      </c>
      <c r="B332">
        <v>39</v>
      </c>
      <c r="C332" s="51">
        <v>42643</v>
      </c>
      <c r="D332" t="s">
        <v>12</v>
      </c>
      <c r="E332" t="s">
        <v>49</v>
      </c>
      <c r="F332" t="s">
        <v>187</v>
      </c>
      <c r="G332" s="56">
        <v>-800</v>
      </c>
    </row>
    <row r="333" spans="1:7" x14ac:dyDescent="0.25">
      <c r="A333" s="1">
        <v>3910</v>
      </c>
      <c r="B333">
        <v>39</v>
      </c>
      <c r="C333" s="51">
        <v>42643</v>
      </c>
      <c r="D333" t="s">
        <v>12</v>
      </c>
      <c r="E333" t="s">
        <v>49</v>
      </c>
      <c r="F333" t="s">
        <v>188</v>
      </c>
      <c r="G333" s="56">
        <v>-800</v>
      </c>
    </row>
    <row r="334" spans="1:7" x14ac:dyDescent="0.25">
      <c r="A334" s="1">
        <v>3910</v>
      </c>
      <c r="B334">
        <v>39</v>
      </c>
      <c r="C334" s="51">
        <v>42643</v>
      </c>
      <c r="D334" t="s">
        <v>12</v>
      </c>
      <c r="E334" t="s">
        <v>49</v>
      </c>
      <c r="F334" t="s">
        <v>189</v>
      </c>
      <c r="G334" s="56">
        <v>-800</v>
      </c>
    </row>
    <row r="335" spans="1:7" x14ac:dyDescent="0.25">
      <c r="A335" s="1">
        <v>3910</v>
      </c>
      <c r="B335">
        <v>39</v>
      </c>
      <c r="C335" s="51">
        <v>42643</v>
      </c>
      <c r="D335" t="s">
        <v>12</v>
      </c>
      <c r="E335" t="s">
        <v>49</v>
      </c>
      <c r="F335" t="s">
        <v>190</v>
      </c>
      <c r="G335" s="56">
        <v>-800</v>
      </c>
    </row>
    <row r="336" spans="1:7" x14ac:dyDescent="0.25">
      <c r="A336" s="1">
        <v>3910</v>
      </c>
      <c r="B336">
        <v>39</v>
      </c>
      <c r="C336" s="51">
        <v>42643</v>
      </c>
      <c r="D336" t="s">
        <v>12</v>
      </c>
      <c r="E336" t="s">
        <v>49</v>
      </c>
      <c r="F336" t="s">
        <v>191</v>
      </c>
      <c r="G336" s="56">
        <v>-800</v>
      </c>
    </row>
    <row r="337" spans="1:7" x14ac:dyDescent="0.25">
      <c r="A337" s="1">
        <v>3910</v>
      </c>
      <c r="B337">
        <v>39</v>
      </c>
      <c r="C337" s="51">
        <v>42643</v>
      </c>
      <c r="D337" t="s">
        <v>12</v>
      </c>
      <c r="E337" t="s">
        <v>49</v>
      </c>
      <c r="F337" t="s">
        <v>192</v>
      </c>
      <c r="G337" s="56">
        <v>-800</v>
      </c>
    </row>
    <row r="338" spans="1:7" x14ac:dyDescent="0.25">
      <c r="A338" s="1">
        <v>3910</v>
      </c>
      <c r="B338">
        <v>39</v>
      </c>
      <c r="C338" s="51">
        <v>42643</v>
      </c>
      <c r="D338" t="s">
        <v>12</v>
      </c>
      <c r="E338" t="s">
        <v>49</v>
      </c>
      <c r="F338" t="s">
        <v>193</v>
      </c>
      <c r="G338" s="56">
        <v>-800</v>
      </c>
    </row>
    <row r="339" spans="1:7" x14ac:dyDescent="0.25">
      <c r="A339" s="1">
        <v>3910</v>
      </c>
      <c r="B339">
        <v>39</v>
      </c>
      <c r="C339" s="51">
        <v>42643</v>
      </c>
      <c r="D339" t="s">
        <v>12</v>
      </c>
      <c r="E339" t="s">
        <v>49</v>
      </c>
      <c r="F339" t="s">
        <v>194</v>
      </c>
      <c r="G339" s="56">
        <v>-800</v>
      </c>
    </row>
    <row r="340" spans="1:7" x14ac:dyDescent="0.25">
      <c r="A340" s="25" t="s">
        <v>87</v>
      </c>
      <c r="B340" s="25"/>
      <c r="C340" s="25"/>
      <c r="D340" s="25"/>
      <c r="E340" s="25"/>
      <c r="F340" s="25"/>
      <c r="G340" s="57">
        <v>-64000</v>
      </c>
    </row>
    <row r="341" spans="1:7" x14ac:dyDescent="0.25">
      <c r="A341" s="1">
        <v>3990</v>
      </c>
      <c r="B341">
        <v>25</v>
      </c>
      <c r="C341" s="51">
        <v>42508</v>
      </c>
      <c r="D341" t="s">
        <v>59</v>
      </c>
      <c r="E341" t="s">
        <v>49</v>
      </c>
      <c r="F341" t="s">
        <v>202</v>
      </c>
      <c r="G341" s="56">
        <v>-500</v>
      </c>
    </row>
    <row r="342" spans="1:7" x14ac:dyDescent="0.25">
      <c r="A342" s="1">
        <v>3990</v>
      </c>
      <c r="B342">
        <v>29</v>
      </c>
      <c r="C342" s="51">
        <v>42534</v>
      </c>
      <c r="D342" t="s">
        <v>59</v>
      </c>
      <c r="E342" t="s">
        <v>49</v>
      </c>
      <c r="F342" t="s">
        <v>203</v>
      </c>
      <c r="G342" s="56">
        <v>-500</v>
      </c>
    </row>
    <row r="343" spans="1:7" x14ac:dyDescent="0.25">
      <c r="A343" s="1">
        <v>3990</v>
      </c>
      <c r="B343">
        <v>30</v>
      </c>
      <c r="C343" s="51">
        <v>42536</v>
      </c>
      <c r="D343" t="s">
        <v>59</v>
      </c>
      <c r="E343" t="s">
        <v>49</v>
      </c>
      <c r="F343" t="s">
        <v>204</v>
      </c>
      <c r="G343" s="56">
        <v>-500</v>
      </c>
    </row>
    <row r="344" spans="1:7" x14ac:dyDescent="0.25">
      <c r="A344" s="1">
        <v>3990</v>
      </c>
      <c r="B344">
        <v>31</v>
      </c>
      <c r="C344" s="51">
        <v>42537</v>
      </c>
      <c r="D344" t="s">
        <v>59</v>
      </c>
      <c r="E344" t="s">
        <v>49</v>
      </c>
      <c r="F344" t="s">
        <v>205</v>
      </c>
      <c r="G344" s="56">
        <v>-500</v>
      </c>
    </row>
    <row r="345" spans="1:7" x14ac:dyDescent="0.25">
      <c r="A345" s="1">
        <v>3990</v>
      </c>
      <c r="B345">
        <v>32</v>
      </c>
      <c r="C345" s="51">
        <v>42538</v>
      </c>
      <c r="D345" t="s">
        <v>59</v>
      </c>
      <c r="E345" t="s">
        <v>49</v>
      </c>
      <c r="F345" t="s">
        <v>206</v>
      </c>
      <c r="G345" s="56">
        <v>-500</v>
      </c>
    </row>
    <row r="346" spans="1:7" x14ac:dyDescent="0.25">
      <c r="A346" s="1">
        <v>3990</v>
      </c>
      <c r="B346">
        <v>33</v>
      </c>
      <c r="C346" s="51">
        <v>42541</v>
      </c>
      <c r="D346" t="s">
        <v>59</v>
      </c>
      <c r="E346" t="s">
        <v>49</v>
      </c>
      <c r="F346" t="s">
        <v>207</v>
      </c>
      <c r="G346" s="56">
        <v>-500</v>
      </c>
    </row>
    <row r="347" spans="1:7" x14ac:dyDescent="0.25">
      <c r="A347" s="25" t="s">
        <v>98</v>
      </c>
      <c r="B347" s="25"/>
      <c r="C347" s="25"/>
      <c r="D347" s="25"/>
      <c r="E347" s="25"/>
      <c r="F347" s="25"/>
      <c r="G347" s="57">
        <v>-3000</v>
      </c>
    </row>
    <row r="348" spans="1:7" x14ac:dyDescent="0.25">
      <c r="A348" s="1">
        <v>5110</v>
      </c>
      <c r="B348">
        <v>13</v>
      </c>
      <c r="C348" s="51">
        <v>42447</v>
      </c>
      <c r="D348" t="s">
        <v>14</v>
      </c>
      <c r="E348">
        <v>100</v>
      </c>
      <c r="F348" t="s">
        <v>208</v>
      </c>
      <c r="G348" s="56">
        <v>35000</v>
      </c>
    </row>
    <row r="349" spans="1:7" x14ac:dyDescent="0.25">
      <c r="A349" s="1">
        <v>5110</v>
      </c>
      <c r="B349">
        <v>38</v>
      </c>
      <c r="C349" s="51">
        <v>42642</v>
      </c>
      <c r="D349" t="s">
        <v>14</v>
      </c>
      <c r="E349">
        <v>100</v>
      </c>
      <c r="F349" t="s">
        <v>208</v>
      </c>
      <c r="G349" s="56">
        <v>35000</v>
      </c>
    </row>
    <row r="350" spans="1:7" x14ac:dyDescent="0.25">
      <c r="A350" s="25" t="s">
        <v>42</v>
      </c>
      <c r="B350" s="25"/>
      <c r="C350" s="25"/>
      <c r="D350" s="25"/>
      <c r="E350" s="25"/>
      <c r="F350" s="25"/>
      <c r="G350" s="57">
        <v>70000</v>
      </c>
    </row>
    <row r="351" spans="1:7" x14ac:dyDescent="0.25">
      <c r="A351" s="1">
        <v>5120</v>
      </c>
      <c r="B351">
        <v>41</v>
      </c>
      <c r="C351" s="51">
        <v>42705</v>
      </c>
      <c r="D351" t="s">
        <v>15</v>
      </c>
      <c r="E351">
        <v>101</v>
      </c>
      <c r="F351" t="s">
        <v>153</v>
      </c>
      <c r="G351" s="56">
        <v>1996</v>
      </c>
    </row>
    <row r="352" spans="1:7" x14ac:dyDescent="0.25">
      <c r="A352" s="1">
        <v>5120</v>
      </c>
      <c r="B352">
        <v>42</v>
      </c>
      <c r="C352" s="51">
        <v>42705</v>
      </c>
      <c r="D352" t="s">
        <v>15</v>
      </c>
      <c r="E352">
        <v>102</v>
      </c>
      <c r="F352" t="s">
        <v>153</v>
      </c>
      <c r="G352" s="56">
        <v>2238</v>
      </c>
    </row>
    <row r="353" spans="1:7" x14ac:dyDescent="0.25">
      <c r="A353" s="1">
        <v>5120</v>
      </c>
      <c r="B353">
        <v>43</v>
      </c>
      <c r="C353" s="51">
        <v>42705</v>
      </c>
      <c r="D353" t="s">
        <v>15</v>
      </c>
      <c r="E353">
        <v>103</v>
      </c>
      <c r="F353" t="s">
        <v>153</v>
      </c>
      <c r="G353" s="56">
        <v>2471</v>
      </c>
    </row>
    <row r="354" spans="1:7" x14ac:dyDescent="0.25">
      <c r="A354" s="1">
        <v>5120</v>
      </c>
      <c r="B354">
        <v>44</v>
      </c>
      <c r="C354" s="51">
        <v>42705</v>
      </c>
      <c r="D354" t="s">
        <v>15</v>
      </c>
      <c r="E354">
        <v>105</v>
      </c>
      <c r="F354" t="s">
        <v>153</v>
      </c>
      <c r="G354" s="56">
        <v>4571</v>
      </c>
    </row>
    <row r="355" spans="1:7" x14ac:dyDescent="0.25">
      <c r="A355" s="25" t="s">
        <v>88</v>
      </c>
      <c r="B355" s="25"/>
      <c r="C355" s="25"/>
      <c r="D355" s="25"/>
      <c r="E355" s="25"/>
      <c r="F355" s="25"/>
      <c r="G355" s="57">
        <v>11276</v>
      </c>
    </row>
    <row r="356" spans="1:7" x14ac:dyDescent="0.25">
      <c r="A356" s="1">
        <v>5140</v>
      </c>
      <c r="B356">
        <v>45</v>
      </c>
      <c r="C356" s="51">
        <v>42705</v>
      </c>
      <c r="D356" t="s">
        <v>55</v>
      </c>
      <c r="E356">
        <v>100</v>
      </c>
      <c r="F356" t="s">
        <v>211</v>
      </c>
      <c r="G356" s="56">
        <v>15773</v>
      </c>
    </row>
    <row r="357" spans="1:7" x14ac:dyDescent="0.25">
      <c r="A357" s="1">
        <v>5140</v>
      </c>
      <c r="B357">
        <v>46</v>
      </c>
      <c r="C357" s="51">
        <v>42705</v>
      </c>
      <c r="D357" t="s">
        <v>55</v>
      </c>
      <c r="E357">
        <v>102</v>
      </c>
      <c r="F357" t="s">
        <v>211</v>
      </c>
      <c r="G357" s="56">
        <v>200</v>
      </c>
    </row>
    <row r="358" spans="1:7" x14ac:dyDescent="0.25">
      <c r="A358" s="1">
        <v>5140</v>
      </c>
      <c r="B358">
        <v>47</v>
      </c>
      <c r="C358" s="51">
        <v>42705</v>
      </c>
      <c r="D358" t="s">
        <v>55</v>
      </c>
      <c r="E358">
        <v>105</v>
      </c>
      <c r="F358" t="s">
        <v>211</v>
      </c>
      <c r="G358" s="56">
        <v>2062</v>
      </c>
    </row>
    <row r="359" spans="1:7" x14ac:dyDescent="0.25">
      <c r="A359" s="25" t="s">
        <v>119</v>
      </c>
      <c r="B359" s="25"/>
      <c r="C359" s="25"/>
      <c r="D359" s="25"/>
      <c r="E359" s="25"/>
      <c r="F359" s="25"/>
      <c r="G359" s="57">
        <v>18035</v>
      </c>
    </row>
    <row r="360" spans="1:7" x14ac:dyDescent="0.25">
      <c r="A360" s="1">
        <v>5160</v>
      </c>
      <c r="B360">
        <v>48</v>
      </c>
      <c r="C360" s="51">
        <v>42705</v>
      </c>
      <c r="D360" t="s">
        <v>64</v>
      </c>
      <c r="E360">
        <v>100</v>
      </c>
      <c r="F360" t="s">
        <v>210</v>
      </c>
      <c r="G360" s="56">
        <v>15000</v>
      </c>
    </row>
    <row r="361" spans="1:7" x14ac:dyDescent="0.25">
      <c r="A361" s="25" t="s">
        <v>149</v>
      </c>
      <c r="B361" s="25"/>
      <c r="C361" s="25"/>
      <c r="D361" s="25"/>
      <c r="E361" s="25"/>
      <c r="F361" s="25"/>
      <c r="G361" s="57">
        <v>15000</v>
      </c>
    </row>
    <row r="362" spans="1:7" x14ac:dyDescent="0.25">
      <c r="A362" s="1">
        <v>5162</v>
      </c>
      <c r="B362">
        <v>49</v>
      </c>
      <c r="C362" s="51">
        <v>42705</v>
      </c>
      <c r="D362" t="s">
        <v>62</v>
      </c>
      <c r="E362">
        <v>100</v>
      </c>
      <c r="F362" t="s">
        <v>212</v>
      </c>
      <c r="G362" s="56">
        <v>5072</v>
      </c>
    </row>
    <row r="363" spans="1:7" x14ac:dyDescent="0.25">
      <c r="A363" s="25" t="s">
        <v>150</v>
      </c>
      <c r="B363" s="25"/>
      <c r="C363" s="25"/>
      <c r="D363" s="25"/>
      <c r="E363" s="25"/>
      <c r="F363" s="25"/>
      <c r="G363" s="57">
        <v>5072</v>
      </c>
    </row>
    <row r="364" spans="1:7" x14ac:dyDescent="0.25">
      <c r="A364" s="1">
        <v>5170</v>
      </c>
      <c r="B364">
        <v>50</v>
      </c>
      <c r="C364" s="51">
        <v>42705</v>
      </c>
      <c r="D364" t="s">
        <v>58</v>
      </c>
      <c r="E364">
        <v>100</v>
      </c>
      <c r="F364" t="s">
        <v>58</v>
      </c>
      <c r="G364" s="56">
        <v>10000</v>
      </c>
    </row>
    <row r="365" spans="1:7" x14ac:dyDescent="0.25">
      <c r="A365" s="25" t="s">
        <v>139</v>
      </c>
      <c r="B365" s="25"/>
      <c r="C365" s="25"/>
      <c r="D365" s="25"/>
      <c r="E365" s="25"/>
      <c r="F365" s="25"/>
      <c r="G365" s="57">
        <v>10000</v>
      </c>
    </row>
    <row r="366" spans="1:7" x14ac:dyDescent="0.25">
      <c r="A366" s="1">
        <v>6100</v>
      </c>
      <c r="B366">
        <v>36</v>
      </c>
      <c r="C366" s="51">
        <v>42586</v>
      </c>
      <c r="D366" t="s">
        <v>123</v>
      </c>
      <c r="E366">
        <v>100</v>
      </c>
      <c r="F366" t="s">
        <v>213</v>
      </c>
      <c r="G366" s="56">
        <v>378</v>
      </c>
    </row>
    <row r="367" spans="1:7" x14ac:dyDescent="0.25">
      <c r="A367" s="25" t="s">
        <v>43</v>
      </c>
      <c r="B367" s="25"/>
      <c r="C367" s="25"/>
      <c r="D367" s="25"/>
      <c r="E367" s="25"/>
      <c r="F367" s="25"/>
      <c r="G367" s="57">
        <v>378</v>
      </c>
    </row>
    <row r="368" spans="1:7" x14ac:dyDescent="0.25">
      <c r="A368" s="1">
        <v>6200</v>
      </c>
      <c r="B368">
        <v>24</v>
      </c>
      <c r="C368" s="51">
        <v>42507</v>
      </c>
      <c r="D368" t="s">
        <v>51</v>
      </c>
      <c r="E368">
        <v>100</v>
      </c>
      <c r="F368" t="s">
        <v>214</v>
      </c>
      <c r="G368" s="56">
        <v>650</v>
      </c>
    </row>
    <row r="369" spans="1:7" x14ac:dyDescent="0.25">
      <c r="A369" s="25" t="s">
        <v>120</v>
      </c>
      <c r="B369" s="25"/>
      <c r="C369" s="25"/>
      <c r="D369" s="25"/>
      <c r="E369" s="25"/>
      <c r="F369" s="25"/>
      <c r="G369" s="57">
        <v>650</v>
      </c>
    </row>
    <row r="370" spans="1:7" x14ac:dyDescent="0.25">
      <c r="A370" s="1">
        <v>6310</v>
      </c>
      <c r="B370">
        <v>51</v>
      </c>
      <c r="C370" s="51">
        <v>42705</v>
      </c>
      <c r="D370" t="s">
        <v>17</v>
      </c>
      <c r="E370">
        <v>100</v>
      </c>
      <c r="F370" t="s">
        <v>215</v>
      </c>
      <c r="G370" s="56">
        <v>4000</v>
      </c>
    </row>
    <row r="371" spans="1:7" x14ac:dyDescent="0.25">
      <c r="A371" s="25" t="s">
        <v>44</v>
      </c>
      <c r="B371" s="25"/>
      <c r="C371" s="25"/>
      <c r="D371" s="25"/>
      <c r="E371" s="25"/>
      <c r="F371" s="25"/>
      <c r="G371" s="57">
        <v>4000</v>
      </c>
    </row>
    <row r="372" spans="1:7" x14ac:dyDescent="0.25">
      <c r="A372" s="1">
        <v>6410</v>
      </c>
      <c r="B372">
        <v>40</v>
      </c>
      <c r="C372" s="51">
        <v>42691</v>
      </c>
      <c r="D372" t="s">
        <v>18</v>
      </c>
      <c r="E372">
        <v>100</v>
      </c>
      <c r="F372" t="s">
        <v>216</v>
      </c>
      <c r="G372" s="56">
        <v>10000</v>
      </c>
    </row>
    <row r="373" spans="1:7" x14ac:dyDescent="0.25">
      <c r="A373" s="25" t="s">
        <v>121</v>
      </c>
      <c r="B373" s="25"/>
      <c r="C373" s="25"/>
      <c r="D373" s="25"/>
      <c r="E373" s="25"/>
      <c r="F373" s="25"/>
      <c r="G373" s="57">
        <v>10000</v>
      </c>
    </row>
    <row r="374" spans="1:7" x14ac:dyDescent="0.25">
      <c r="A374" s="1">
        <v>6450</v>
      </c>
      <c r="B374">
        <v>12</v>
      </c>
      <c r="C374" s="51">
        <v>42440</v>
      </c>
      <c r="D374" t="s">
        <v>53</v>
      </c>
      <c r="E374">
        <v>100</v>
      </c>
      <c r="F374" t="s">
        <v>217</v>
      </c>
      <c r="G374" s="56">
        <v>2500</v>
      </c>
    </row>
    <row r="375" spans="1:7" x14ac:dyDescent="0.25">
      <c r="A375" s="25" t="s">
        <v>93</v>
      </c>
      <c r="B375" s="25"/>
      <c r="C375" s="25"/>
      <c r="D375" s="25"/>
      <c r="E375" s="25"/>
      <c r="F375" s="25"/>
      <c r="G375" s="57">
        <v>2500</v>
      </c>
    </row>
    <row r="376" spans="1:7" x14ac:dyDescent="0.25">
      <c r="A376" s="1">
        <v>6490</v>
      </c>
      <c r="B376">
        <v>37</v>
      </c>
      <c r="C376" s="51">
        <v>42625</v>
      </c>
      <c r="D376" t="s">
        <v>56</v>
      </c>
      <c r="E376">
        <v>100</v>
      </c>
      <c r="F376" t="s">
        <v>218</v>
      </c>
      <c r="G376" s="56">
        <v>1000</v>
      </c>
    </row>
    <row r="377" spans="1:7" x14ac:dyDescent="0.25">
      <c r="A377" s="25" t="s">
        <v>103</v>
      </c>
      <c r="B377" s="25"/>
      <c r="C377" s="25"/>
      <c r="D377" s="25"/>
      <c r="E377" s="25"/>
      <c r="F377" s="25"/>
      <c r="G377" s="57">
        <v>1000</v>
      </c>
    </row>
    <row r="378" spans="1:7" x14ac:dyDescent="0.25">
      <c r="A378" s="1">
        <v>6540</v>
      </c>
      <c r="B378">
        <v>26</v>
      </c>
      <c r="C378" s="51">
        <v>42521</v>
      </c>
      <c r="D378" t="s">
        <v>60</v>
      </c>
      <c r="E378">
        <v>100</v>
      </c>
      <c r="F378" t="s">
        <v>219</v>
      </c>
      <c r="G378" s="56">
        <v>1300</v>
      </c>
    </row>
    <row r="379" spans="1:7" x14ac:dyDescent="0.25">
      <c r="A379" s="25" t="s">
        <v>147</v>
      </c>
      <c r="B379" s="25"/>
      <c r="C379" s="25"/>
      <c r="D379" s="25"/>
      <c r="E379" s="25"/>
      <c r="F379" s="25"/>
      <c r="G379" s="57">
        <v>1300</v>
      </c>
    </row>
    <row r="380" spans="1:7" x14ac:dyDescent="0.25">
      <c r="A380" s="1">
        <v>6570</v>
      </c>
      <c r="B380">
        <v>1</v>
      </c>
      <c r="C380" s="51">
        <v>42376</v>
      </c>
      <c r="D380" t="s">
        <v>16</v>
      </c>
      <c r="E380">
        <v>100</v>
      </c>
      <c r="F380" t="s">
        <v>19</v>
      </c>
      <c r="G380" s="56">
        <v>900</v>
      </c>
    </row>
    <row r="381" spans="1:7" x14ac:dyDescent="0.25">
      <c r="A381" s="25" t="s">
        <v>45</v>
      </c>
      <c r="B381" s="25"/>
      <c r="C381" s="25"/>
      <c r="D381" s="25"/>
      <c r="E381" s="25"/>
      <c r="F381" s="25"/>
      <c r="G381" s="57">
        <v>900</v>
      </c>
    </row>
    <row r="382" spans="1:7" x14ac:dyDescent="0.25">
      <c r="A382" s="1">
        <v>6980</v>
      </c>
      <c r="B382">
        <v>6</v>
      </c>
      <c r="C382" s="51">
        <v>42408</v>
      </c>
      <c r="D382" t="s">
        <v>52</v>
      </c>
      <c r="E382">
        <v>100</v>
      </c>
      <c r="F382" t="s">
        <v>221</v>
      </c>
      <c r="G382" s="56">
        <v>500</v>
      </c>
    </row>
    <row r="383" spans="1:7" x14ac:dyDescent="0.25">
      <c r="A383" s="25" t="s">
        <v>46</v>
      </c>
      <c r="B383" s="25"/>
      <c r="C383" s="25"/>
      <c r="D383" s="25"/>
      <c r="E383" s="25"/>
      <c r="F383" s="25"/>
      <c r="G383" s="57">
        <v>500</v>
      </c>
    </row>
    <row r="384" spans="1:7" x14ac:dyDescent="0.25">
      <c r="A384" s="1">
        <v>6982</v>
      </c>
      <c r="B384">
        <v>3</v>
      </c>
      <c r="C384" s="51">
        <v>42395</v>
      </c>
      <c r="D384" t="s">
        <v>237</v>
      </c>
      <c r="E384">
        <v>100</v>
      </c>
      <c r="F384" t="s">
        <v>220</v>
      </c>
      <c r="G384" s="56">
        <v>3000</v>
      </c>
    </row>
    <row r="385" spans="1:7" x14ac:dyDescent="0.25">
      <c r="A385" s="25" t="s">
        <v>47</v>
      </c>
      <c r="B385" s="25"/>
      <c r="C385" s="25"/>
      <c r="D385" s="25"/>
      <c r="E385" s="25"/>
      <c r="F385" s="25"/>
      <c r="G385" s="57">
        <v>3000</v>
      </c>
    </row>
    <row r="386" spans="1:7" x14ac:dyDescent="0.25">
      <c r="A386" s="1">
        <v>6995</v>
      </c>
      <c r="B386">
        <v>35</v>
      </c>
      <c r="C386" s="51">
        <v>42585</v>
      </c>
      <c r="D386" t="s">
        <v>61</v>
      </c>
      <c r="E386">
        <v>100</v>
      </c>
      <c r="F386" t="s">
        <v>222</v>
      </c>
      <c r="G386" s="56">
        <v>120</v>
      </c>
    </row>
    <row r="387" spans="1:7" x14ac:dyDescent="0.25">
      <c r="A387" s="25" t="s">
        <v>151</v>
      </c>
      <c r="B387" s="25"/>
      <c r="C387" s="25"/>
      <c r="D387" s="25"/>
      <c r="E387" s="25"/>
      <c r="F387" s="25"/>
      <c r="G387" s="57">
        <v>120</v>
      </c>
    </row>
    <row r="388" spans="1:7" x14ac:dyDescent="0.25">
      <c r="A388" s="1">
        <v>7610</v>
      </c>
      <c r="B388">
        <v>8</v>
      </c>
      <c r="C388" s="51">
        <v>42411</v>
      </c>
      <c r="D388" t="s">
        <v>67</v>
      </c>
      <c r="E388">
        <v>100</v>
      </c>
      <c r="F388" t="s">
        <v>223</v>
      </c>
      <c r="G388" s="56">
        <v>1000</v>
      </c>
    </row>
    <row r="389" spans="1:7" x14ac:dyDescent="0.25">
      <c r="A389" s="25" t="s">
        <v>85</v>
      </c>
      <c r="B389" s="25"/>
      <c r="C389" s="25"/>
      <c r="D389" s="25"/>
      <c r="E389" s="25"/>
      <c r="F389" s="25"/>
      <c r="G389" s="57">
        <v>1000</v>
      </c>
    </row>
    <row r="390" spans="1:7" x14ac:dyDescent="0.25">
      <c r="A390" s="1">
        <v>8310</v>
      </c>
      <c r="B390">
        <v>52</v>
      </c>
      <c r="C390" s="51">
        <v>42735</v>
      </c>
      <c r="D390" t="s">
        <v>63</v>
      </c>
      <c r="E390" t="s">
        <v>49</v>
      </c>
      <c r="F390" t="s">
        <v>224</v>
      </c>
      <c r="G390" s="56">
        <v>-1500</v>
      </c>
    </row>
    <row r="391" spans="1:7" x14ac:dyDescent="0.25">
      <c r="A391" s="25" t="s">
        <v>152</v>
      </c>
      <c r="B391" s="25"/>
      <c r="C391" s="25"/>
      <c r="D391" s="25"/>
      <c r="E391" s="25"/>
      <c r="F391" s="25"/>
      <c r="G391" s="57">
        <v>-1500</v>
      </c>
    </row>
    <row r="392" spans="1:7" x14ac:dyDescent="0.25">
      <c r="A392">
        <v>8999</v>
      </c>
      <c r="B392">
        <v>53</v>
      </c>
      <c r="C392" s="51">
        <v>42735</v>
      </c>
      <c r="D392" t="s">
        <v>10</v>
      </c>
      <c r="E392" t="s">
        <v>49</v>
      </c>
      <c r="F392" t="s">
        <v>10</v>
      </c>
      <c r="G392" s="56">
        <v>9329</v>
      </c>
    </row>
    <row r="393" spans="1:7" x14ac:dyDescent="0.25">
      <c r="A393" s="29" t="s">
        <v>209</v>
      </c>
      <c r="B393" s="29"/>
      <c r="C393" s="25"/>
      <c r="D393" s="29"/>
      <c r="E393" s="29"/>
      <c r="F393" s="29"/>
      <c r="G393" s="57">
        <v>9329</v>
      </c>
    </row>
    <row r="394" spans="1:7" x14ac:dyDescent="0.25">
      <c r="A394" s="1" t="s">
        <v>5</v>
      </c>
      <c r="D394" s="1"/>
      <c r="F394" s="1"/>
      <c r="G394" s="56">
        <v>0</v>
      </c>
    </row>
    <row r="395" spans="1:7" x14ac:dyDescent="0.25">
      <c r="A395"/>
      <c r="B395"/>
      <c r="E395"/>
    </row>
    <row r="396" spans="1:7" x14ac:dyDescent="0.25">
      <c r="A396"/>
      <c r="B396"/>
      <c r="E396"/>
    </row>
    <row r="397" spans="1:7" x14ac:dyDescent="0.25">
      <c r="A397"/>
      <c r="B397"/>
      <c r="E397"/>
    </row>
    <row r="398" spans="1:7" x14ac:dyDescent="0.25">
      <c r="A398"/>
      <c r="B398"/>
      <c r="E398"/>
    </row>
    <row r="399" spans="1:7" x14ac:dyDescent="0.25">
      <c r="A399"/>
      <c r="B399"/>
      <c r="E399"/>
    </row>
    <row r="400" spans="1:7" x14ac:dyDescent="0.25">
      <c r="A400"/>
      <c r="B400"/>
      <c r="E400"/>
    </row>
    <row r="401" spans="1:5" x14ac:dyDescent="0.25">
      <c r="A401"/>
      <c r="B401"/>
      <c r="E401"/>
    </row>
    <row r="402" spans="1:5" x14ac:dyDescent="0.25">
      <c r="A402"/>
      <c r="B402"/>
      <c r="E402"/>
    </row>
    <row r="403" spans="1:5" x14ac:dyDescent="0.25">
      <c r="A403"/>
      <c r="B403"/>
      <c r="E403"/>
    </row>
    <row r="404" spans="1:5" x14ac:dyDescent="0.25">
      <c r="A404"/>
      <c r="B404"/>
      <c r="E404"/>
    </row>
    <row r="405" spans="1:5" x14ac:dyDescent="0.25">
      <c r="A405"/>
      <c r="B405"/>
      <c r="E405"/>
    </row>
    <row r="406" spans="1:5" x14ac:dyDescent="0.25">
      <c r="A406"/>
      <c r="B406"/>
      <c r="E406"/>
    </row>
    <row r="407" spans="1:5" x14ac:dyDescent="0.25">
      <c r="A407"/>
      <c r="B407"/>
      <c r="E407"/>
    </row>
    <row r="408" spans="1:5" x14ac:dyDescent="0.25">
      <c r="A408"/>
      <c r="B408"/>
      <c r="E408"/>
    </row>
    <row r="409" spans="1:5" x14ac:dyDescent="0.25">
      <c r="A409"/>
      <c r="B409"/>
      <c r="E409"/>
    </row>
    <row r="410" spans="1:5" x14ac:dyDescent="0.25">
      <c r="A410"/>
      <c r="B410"/>
      <c r="E410"/>
    </row>
    <row r="411" spans="1:5" x14ac:dyDescent="0.25">
      <c r="A411"/>
      <c r="B411"/>
      <c r="E411"/>
    </row>
    <row r="412" spans="1:5" x14ac:dyDescent="0.25">
      <c r="A412"/>
      <c r="B412"/>
      <c r="E412"/>
    </row>
    <row r="413" spans="1:5" x14ac:dyDescent="0.25">
      <c r="A413"/>
      <c r="B413"/>
      <c r="E413"/>
    </row>
    <row r="414" spans="1:5" x14ac:dyDescent="0.25">
      <c r="A414"/>
      <c r="B414"/>
      <c r="E414"/>
    </row>
    <row r="415" spans="1:5" x14ac:dyDescent="0.25">
      <c r="A415"/>
      <c r="B415"/>
      <c r="E415"/>
    </row>
    <row r="416" spans="1:5" x14ac:dyDescent="0.25">
      <c r="A416"/>
      <c r="B416"/>
      <c r="E416"/>
    </row>
    <row r="417" spans="1:5" x14ac:dyDescent="0.25">
      <c r="A417"/>
      <c r="B417"/>
      <c r="E417"/>
    </row>
    <row r="418" spans="1:5" x14ac:dyDescent="0.25">
      <c r="A418"/>
      <c r="B418"/>
      <c r="E418"/>
    </row>
    <row r="419" spans="1:5" x14ac:dyDescent="0.25">
      <c r="A419"/>
      <c r="B419"/>
      <c r="E419"/>
    </row>
    <row r="420" spans="1:5" x14ac:dyDescent="0.25">
      <c r="A420"/>
      <c r="B420"/>
      <c r="E420"/>
    </row>
    <row r="421" spans="1:5" x14ac:dyDescent="0.25">
      <c r="A421"/>
      <c r="B421"/>
      <c r="E421"/>
    </row>
    <row r="422" spans="1:5" x14ac:dyDescent="0.25">
      <c r="A422"/>
      <c r="B422"/>
      <c r="E422"/>
    </row>
    <row r="423" spans="1:5" x14ac:dyDescent="0.25">
      <c r="A423"/>
      <c r="B423"/>
      <c r="E423"/>
    </row>
    <row r="424" spans="1:5" x14ac:dyDescent="0.25">
      <c r="A424"/>
      <c r="B424"/>
      <c r="E424"/>
    </row>
    <row r="425" spans="1:5" x14ac:dyDescent="0.25">
      <c r="A425"/>
      <c r="B425"/>
      <c r="E425"/>
    </row>
    <row r="426" spans="1:5" x14ac:dyDescent="0.25">
      <c r="A426"/>
      <c r="B426"/>
      <c r="E426"/>
    </row>
    <row r="427" spans="1:5" x14ac:dyDescent="0.25">
      <c r="A427"/>
      <c r="B427"/>
      <c r="E427"/>
    </row>
    <row r="428" spans="1:5" x14ac:dyDescent="0.25">
      <c r="A428"/>
      <c r="B428"/>
      <c r="E428"/>
    </row>
    <row r="429" spans="1:5" x14ac:dyDescent="0.25">
      <c r="A429"/>
      <c r="B429"/>
      <c r="E429"/>
    </row>
    <row r="430" spans="1:5" x14ac:dyDescent="0.25">
      <c r="A430"/>
      <c r="B430"/>
      <c r="E430"/>
    </row>
    <row r="431" spans="1:5" x14ac:dyDescent="0.25">
      <c r="A431"/>
      <c r="B431"/>
      <c r="E431"/>
    </row>
    <row r="432" spans="1:5" x14ac:dyDescent="0.25">
      <c r="A432"/>
      <c r="B432"/>
      <c r="E432"/>
    </row>
    <row r="433" spans="1:5" x14ac:dyDescent="0.25">
      <c r="A433"/>
      <c r="B433"/>
      <c r="E433"/>
    </row>
    <row r="434" spans="1:5" x14ac:dyDescent="0.25">
      <c r="A434"/>
      <c r="B434"/>
      <c r="E434"/>
    </row>
    <row r="435" spans="1:5" x14ac:dyDescent="0.25">
      <c r="A435"/>
      <c r="B435"/>
      <c r="E435"/>
    </row>
    <row r="436" spans="1:5" x14ac:dyDescent="0.25">
      <c r="A436"/>
      <c r="B436"/>
      <c r="E436"/>
    </row>
    <row r="437" spans="1:5" x14ac:dyDescent="0.25">
      <c r="A437"/>
      <c r="B437"/>
      <c r="E437"/>
    </row>
    <row r="438" spans="1:5" x14ac:dyDescent="0.25">
      <c r="A438"/>
      <c r="B438"/>
      <c r="E438"/>
    </row>
    <row r="439" spans="1:5" x14ac:dyDescent="0.25">
      <c r="A439"/>
      <c r="B439"/>
      <c r="E439"/>
    </row>
    <row r="440" spans="1:5" x14ac:dyDescent="0.25">
      <c r="A440"/>
      <c r="B440"/>
      <c r="E440"/>
    </row>
    <row r="441" spans="1:5" x14ac:dyDescent="0.25">
      <c r="A441"/>
      <c r="B441"/>
      <c r="E441"/>
    </row>
    <row r="442" spans="1:5" x14ac:dyDescent="0.25">
      <c r="A442"/>
      <c r="B442"/>
      <c r="E442"/>
    </row>
    <row r="443" spans="1:5" x14ac:dyDescent="0.25">
      <c r="A443"/>
      <c r="B443"/>
      <c r="E443"/>
    </row>
    <row r="444" spans="1:5" x14ac:dyDescent="0.25">
      <c r="A444"/>
      <c r="B444"/>
      <c r="E444"/>
    </row>
    <row r="445" spans="1:5" x14ac:dyDescent="0.25">
      <c r="A445"/>
      <c r="B445"/>
      <c r="E445"/>
    </row>
    <row r="446" spans="1:5" x14ac:dyDescent="0.25">
      <c r="A446"/>
      <c r="B446"/>
      <c r="E446"/>
    </row>
    <row r="447" spans="1:5" x14ac:dyDescent="0.25">
      <c r="A447"/>
      <c r="B447"/>
      <c r="E447"/>
    </row>
    <row r="448" spans="1:5" x14ac:dyDescent="0.25">
      <c r="A448"/>
      <c r="B448"/>
      <c r="E448"/>
    </row>
    <row r="449" spans="1:5" x14ac:dyDescent="0.25">
      <c r="A449"/>
      <c r="B449"/>
      <c r="E449"/>
    </row>
    <row r="450" spans="1:5" x14ac:dyDescent="0.25">
      <c r="A450"/>
      <c r="B450"/>
      <c r="E450"/>
    </row>
    <row r="451" spans="1:5" x14ac:dyDescent="0.25">
      <c r="A451"/>
      <c r="B451"/>
      <c r="E451"/>
    </row>
    <row r="452" spans="1:5" x14ac:dyDescent="0.25">
      <c r="A452"/>
      <c r="B452"/>
      <c r="E452"/>
    </row>
    <row r="453" spans="1:5" x14ac:dyDescent="0.25">
      <c r="A453"/>
      <c r="B453"/>
      <c r="E453"/>
    </row>
    <row r="454" spans="1:5" x14ac:dyDescent="0.25">
      <c r="A454"/>
      <c r="B454"/>
      <c r="E454"/>
    </row>
    <row r="455" spans="1:5" x14ac:dyDescent="0.25">
      <c r="A455"/>
      <c r="B455"/>
      <c r="E455"/>
    </row>
    <row r="456" spans="1:5" x14ac:dyDescent="0.25">
      <c r="A456"/>
      <c r="B456"/>
      <c r="E456"/>
    </row>
    <row r="457" spans="1:5" x14ac:dyDescent="0.25">
      <c r="A457"/>
      <c r="B457"/>
      <c r="E457"/>
    </row>
    <row r="458" spans="1:5" x14ac:dyDescent="0.25">
      <c r="A458"/>
      <c r="B458"/>
      <c r="E458"/>
    </row>
    <row r="459" spans="1:5" x14ac:dyDescent="0.25">
      <c r="A459"/>
      <c r="B459"/>
      <c r="E459"/>
    </row>
    <row r="460" spans="1:5" x14ac:dyDescent="0.25">
      <c r="A460"/>
      <c r="B460"/>
      <c r="E460"/>
    </row>
    <row r="461" spans="1:5" x14ac:dyDescent="0.25">
      <c r="A461"/>
      <c r="B461"/>
      <c r="E461"/>
    </row>
    <row r="462" spans="1:5" x14ac:dyDescent="0.25">
      <c r="A462"/>
      <c r="B462"/>
      <c r="E462"/>
    </row>
    <row r="463" spans="1:5" x14ac:dyDescent="0.25">
      <c r="A463"/>
      <c r="B463"/>
      <c r="E463"/>
    </row>
    <row r="464" spans="1:5" x14ac:dyDescent="0.25">
      <c r="A464"/>
      <c r="B464"/>
      <c r="E464"/>
    </row>
    <row r="465" spans="1:5" x14ac:dyDescent="0.25">
      <c r="A465"/>
      <c r="B465"/>
      <c r="E465"/>
    </row>
    <row r="466" spans="1:5" x14ac:dyDescent="0.25">
      <c r="A466"/>
      <c r="B466"/>
      <c r="E466"/>
    </row>
    <row r="467" spans="1:5" x14ac:dyDescent="0.25">
      <c r="A467"/>
      <c r="B467"/>
      <c r="E467"/>
    </row>
    <row r="468" spans="1:5" x14ac:dyDescent="0.25">
      <c r="A468"/>
      <c r="B468"/>
      <c r="E468"/>
    </row>
    <row r="469" spans="1:5" x14ac:dyDescent="0.25">
      <c r="A469"/>
      <c r="B469"/>
      <c r="E469"/>
    </row>
    <row r="470" spans="1:5" x14ac:dyDescent="0.25">
      <c r="A470"/>
      <c r="B470"/>
      <c r="E470"/>
    </row>
    <row r="471" spans="1:5" x14ac:dyDescent="0.25">
      <c r="A471"/>
      <c r="B471"/>
      <c r="E471"/>
    </row>
    <row r="472" spans="1:5" x14ac:dyDescent="0.25">
      <c r="A472"/>
      <c r="B472"/>
      <c r="E472"/>
    </row>
    <row r="473" spans="1:5" x14ac:dyDescent="0.25">
      <c r="A473"/>
      <c r="B473"/>
      <c r="E473"/>
    </row>
    <row r="474" spans="1:5" x14ac:dyDescent="0.25">
      <c r="A474"/>
      <c r="B474"/>
      <c r="E474"/>
    </row>
    <row r="475" spans="1:5" x14ac:dyDescent="0.25">
      <c r="A475"/>
      <c r="B475"/>
      <c r="E475"/>
    </row>
    <row r="476" spans="1:5" x14ac:dyDescent="0.25">
      <c r="A476"/>
      <c r="B476"/>
      <c r="E476"/>
    </row>
    <row r="477" spans="1:5" x14ac:dyDescent="0.25">
      <c r="A477"/>
      <c r="B477"/>
      <c r="E477"/>
    </row>
    <row r="478" spans="1:5" x14ac:dyDescent="0.25">
      <c r="A478"/>
      <c r="B478"/>
      <c r="E478"/>
    </row>
    <row r="479" spans="1:5" x14ac:dyDescent="0.25">
      <c r="A479"/>
      <c r="B479"/>
      <c r="E479"/>
    </row>
    <row r="480" spans="1:5" x14ac:dyDescent="0.25">
      <c r="A480"/>
      <c r="B480"/>
      <c r="E480"/>
    </row>
    <row r="481" spans="1:5" x14ac:dyDescent="0.25">
      <c r="A481"/>
      <c r="B481"/>
      <c r="E481"/>
    </row>
    <row r="482" spans="1:5" x14ac:dyDescent="0.25">
      <c r="A482"/>
      <c r="B482"/>
      <c r="E482"/>
    </row>
    <row r="483" spans="1:5" x14ac:dyDescent="0.25">
      <c r="A483"/>
      <c r="B483"/>
      <c r="E483"/>
    </row>
    <row r="484" spans="1:5" x14ac:dyDescent="0.25">
      <c r="A484"/>
      <c r="B484"/>
      <c r="E484"/>
    </row>
    <row r="485" spans="1:5" x14ac:dyDescent="0.25">
      <c r="A485"/>
      <c r="B485"/>
      <c r="E485"/>
    </row>
    <row r="486" spans="1:5" x14ac:dyDescent="0.25">
      <c r="A486"/>
      <c r="B486"/>
      <c r="E486"/>
    </row>
    <row r="487" spans="1:5" x14ac:dyDescent="0.25">
      <c r="A487"/>
      <c r="B487"/>
      <c r="E487"/>
    </row>
    <row r="488" spans="1:5" x14ac:dyDescent="0.25">
      <c r="A488"/>
      <c r="B488"/>
      <c r="E488"/>
    </row>
    <row r="489" spans="1:5" x14ac:dyDescent="0.25">
      <c r="A489"/>
      <c r="B489"/>
      <c r="E489"/>
    </row>
    <row r="490" spans="1:5" x14ac:dyDescent="0.25">
      <c r="A490"/>
      <c r="B490"/>
      <c r="E490"/>
    </row>
    <row r="491" spans="1:5" x14ac:dyDescent="0.25">
      <c r="A491"/>
      <c r="B491"/>
      <c r="E491"/>
    </row>
    <row r="492" spans="1:5" x14ac:dyDescent="0.25">
      <c r="A492"/>
      <c r="B492"/>
      <c r="E492"/>
    </row>
    <row r="493" spans="1:5" x14ac:dyDescent="0.25">
      <c r="A493"/>
      <c r="B493"/>
      <c r="E493"/>
    </row>
    <row r="494" spans="1:5" x14ac:dyDescent="0.25">
      <c r="A494"/>
      <c r="B494"/>
      <c r="E494"/>
    </row>
    <row r="495" spans="1:5" x14ac:dyDescent="0.25">
      <c r="A495"/>
      <c r="B495"/>
      <c r="E495"/>
    </row>
    <row r="496" spans="1:5" x14ac:dyDescent="0.25">
      <c r="A496"/>
      <c r="B496"/>
      <c r="E496"/>
    </row>
    <row r="497" spans="1:5" x14ac:dyDescent="0.25">
      <c r="A497"/>
      <c r="B497"/>
      <c r="E497"/>
    </row>
    <row r="498" spans="1:5" x14ac:dyDescent="0.25">
      <c r="A498"/>
      <c r="B498"/>
      <c r="E498"/>
    </row>
    <row r="499" spans="1:5" x14ac:dyDescent="0.25">
      <c r="A499"/>
      <c r="B499"/>
      <c r="E499"/>
    </row>
    <row r="500" spans="1:5" x14ac:dyDescent="0.25">
      <c r="A500"/>
      <c r="B500"/>
      <c r="E500"/>
    </row>
    <row r="501" spans="1:5" x14ac:dyDescent="0.25">
      <c r="A501"/>
      <c r="B501"/>
      <c r="E501"/>
    </row>
    <row r="502" spans="1:5" x14ac:dyDescent="0.25">
      <c r="A502"/>
      <c r="B502"/>
      <c r="E502"/>
    </row>
    <row r="503" spans="1:5" x14ac:dyDescent="0.25">
      <c r="A503"/>
      <c r="B503"/>
      <c r="E503"/>
    </row>
    <row r="504" spans="1:5" x14ac:dyDescent="0.25">
      <c r="A504"/>
      <c r="B504"/>
      <c r="E504"/>
    </row>
    <row r="505" spans="1:5" x14ac:dyDescent="0.25">
      <c r="A505"/>
      <c r="B505"/>
      <c r="E505"/>
    </row>
    <row r="506" spans="1:5" x14ac:dyDescent="0.25">
      <c r="A506"/>
      <c r="B506"/>
      <c r="E506"/>
    </row>
    <row r="507" spans="1:5" x14ac:dyDescent="0.25">
      <c r="A507"/>
      <c r="B507"/>
      <c r="E507"/>
    </row>
    <row r="508" spans="1:5" x14ac:dyDescent="0.25">
      <c r="A508"/>
      <c r="B508"/>
      <c r="E508"/>
    </row>
    <row r="509" spans="1:5" x14ac:dyDescent="0.25">
      <c r="A509"/>
      <c r="B509"/>
      <c r="E509"/>
    </row>
    <row r="510" spans="1:5" x14ac:dyDescent="0.25">
      <c r="A510"/>
      <c r="B510"/>
      <c r="E510"/>
    </row>
    <row r="511" spans="1:5" x14ac:dyDescent="0.25">
      <c r="A511"/>
      <c r="B511"/>
      <c r="E511"/>
    </row>
    <row r="512" spans="1:5" x14ac:dyDescent="0.25">
      <c r="A512"/>
      <c r="B512"/>
      <c r="E512"/>
    </row>
    <row r="513" spans="1:5" x14ac:dyDescent="0.25">
      <c r="A513"/>
      <c r="B513"/>
      <c r="E513"/>
    </row>
    <row r="514" spans="1:5" x14ac:dyDescent="0.25">
      <c r="A514"/>
      <c r="B514"/>
      <c r="E514"/>
    </row>
    <row r="515" spans="1:5" x14ac:dyDescent="0.25">
      <c r="A515"/>
      <c r="B515"/>
      <c r="E515"/>
    </row>
    <row r="516" spans="1:5" x14ac:dyDescent="0.25">
      <c r="A516"/>
      <c r="B516"/>
      <c r="E516"/>
    </row>
    <row r="517" spans="1:5" x14ac:dyDescent="0.25">
      <c r="A517"/>
      <c r="B517"/>
      <c r="E517"/>
    </row>
    <row r="518" spans="1:5" x14ac:dyDescent="0.25">
      <c r="A518"/>
      <c r="B518"/>
      <c r="E518"/>
    </row>
    <row r="519" spans="1:5" x14ac:dyDescent="0.25">
      <c r="A519"/>
      <c r="B519"/>
      <c r="E519"/>
    </row>
    <row r="520" spans="1:5" x14ac:dyDescent="0.25">
      <c r="A520"/>
      <c r="B520"/>
      <c r="E520"/>
    </row>
    <row r="521" spans="1:5" x14ac:dyDescent="0.25">
      <c r="A521"/>
      <c r="B521"/>
      <c r="E521"/>
    </row>
    <row r="522" spans="1:5" x14ac:dyDescent="0.25">
      <c r="A522"/>
      <c r="B522"/>
      <c r="E522"/>
    </row>
    <row r="523" spans="1:5" x14ac:dyDescent="0.25">
      <c r="A523"/>
      <c r="B523"/>
      <c r="E523"/>
    </row>
    <row r="524" spans="1:5" x14ac:dyDescent="0.25">
      <c r="A524"/>
      <c r="B524"/>
      <c r="E524"/>
    </row>
    <row r="525" spans="1:5" x14ac:dyDescent="0.25">
      <c r="A525"/>
      <c r="B525"/>
      <c r="E525"/>
    </row>
    <row r="526" spans="1:5" x14ac:dyDescent="0.25">
      <c r="A526"/>
      <c r="B526"/>
      <c r="E526"/>
    </row>
    <row r="527" spans="1:5" x14ac:dyDescent="0.25">
      <c r="A527"/>
      <c r="B527"/>
      <c r="E527"/>
    </row>
    <row r="528" spans="1:5" x14ac:dyDescent="0.25">
      <c r="A528"/>
      <c r="B528"/>
      <c r="E528"/>
    </row>
    <row r="529" spans="1:5" x14ac:dyDescent="0.25">
      <c r="A529"/>
      <c r="B529"/>
      <c r="E529"/>
    </row>
    <row r="530" spans="1:5" x14ac:dyDescent="0.25">
      <c r="A530"/>
      <c r="B530"/>
      <c r="E530"/>
    </row>
    <row r="531" spans="1:5" x14ac:dyDescent="0.25">
      <c r="A531"/>
      <c r="B531"/>
      <c r="E531"/>
    </row>
    <row r="532" spans="1:5" x14ac:dyDescent="0.25">
      <c r="A532"/>
      <c r="B532"/>
      <c r="E532"/>
    </row>
    <row r="533" spans="1:5" x14ac:dyDescent="0.25">
      <c r="A533"/>
      <c r="B533"/>
      <c r="E533"/>
    </row>
    <row r="534" spans="1:5" x14ac:dyDescent="0.25">
      <c r="A534"/>
      <c r="B534"/>
      <c r="E534"/>
    </row>
    <row r="535" spans="1:5" x14ac:dyDescent="0.25">
      <c r="A535"/>
      <c r="B535"/>
      <c r="E535"/>
    </row>
    <row r="536" spans="1:5" x14ac:dyDescent="0.25">
      <c r="A536"/>
      <c r="B536"/>
      <c r="E536"/>
    </row>
    <row r="537" spans="1:5" x14ac:dyDescent="0.25">
      <c r="A537"/>
      <c r="B537"/>
      <c r="E537"/>
    </row>
    <row r="538" spans="1:5" x14ac:dyDescent="0.25">
      <c r="A538"/>
      <c r="B538"/>
      <c r="E538"/>
    </row>
    <row r="539" spans="1:5" x14ac:dyDescent="0.25">
      <c r="A539"/>
      <c r="B539"/>
      <c r="E539"/>
    </row>
    <row r="540" spans="1:5" x14ac:dyDescent="0.25">
      <c r="A540"/>
      <c r="B540"/>
      <c r="E540"/>
    </row>
    <row r="541" spans="1:5" x14ac:dyDescent="0.25">
      <c r="A541"/>
      <c r="B541"/>
      <c r="E541"/>
    </row>
    <row r="542" spans="1:5" x14ac:dyDescent="0.25">
      <c r="A542"/>
      <c r="B542"/>
      <c r="E542"/>
    </row>
    <row r="543" spans="1:5" x14ac:dyDescent="0.25">
      <c r="A543"/>
      <c r="B543"/>
      <c r="E543"/>
    </row>
    <row r="544" spans="1:5" x14ac:dyDescent="0.25">
      <c r="A544"/>
      <c r="B544"/>
      <c r="E544"/>
    </row>
    <row r="545" spans="1:5" x14ac:dyDescent="0.25">
      <c r="A545"/>
      <c r="B545"/>
      <c r="E545"/>
    </row>
    <row r="546" spans="1:5" x14ac:dyDescent="0.25">
      <c r="A546"/>
      <c r="B546"/>
      <c r="E546"/>
    </row>
    <row r="547" spans="1:5" x14ac:dyDescent="0.25">
      <c r="A547"/>
      <c r="B547"/>
      <c r="E547"/>
    </row>
    <row r="548" spans="1:5" x14ac:dyDescent="0.25">
      <c r="A548"/>
      <c r="B548"/>
      <c r="E548"/>
    </row>
    <row r="549" spans="1:5" x14ac:dyDescent="0.25">
      <c r="A549"/>
      <c r="B549"/>
      <c r="E549"/>
    </row>
    <row r="550" spans="1:5" x14ac:dyDescent="0.25">
      <c r="A550"/>
      <c r="B550"/>
      <c r="E550"/>
    </row>
    <row r="551" spans="1:5" x14ac:dyDescent="0.25">
      <c r="A551"/>
      <c r="B551"/>
      <c r="E551"/>
    </row>
    <row r="552" spans="1:5" x14ac:dyDescent="0.25">
      <c r="A552"/>
      <c r="B552"/>
      <c r="E552"/>
    </row>
    <row r="553" spans="1:5" x14ac:dyDescent="0.25">
      <c r="A553"/>
      <c r="B553"/>
      <c r="E553"/>
    </row>
    <row r="554" spans="1:5" x14ac:dyDescent="0.25">
      <c r="A554"/>
      <c r="B554"/>
      <c r="E554"/>
    </row>
    <row r="555" spans="1:5" x14ac:dyDescent="0.25">
      <c r="A555"/>
      <c r="B555"/>
      <c r="E555"/>
    </row>
    <row r="556" spans="1:5" x14ac:dyDescent="0.25">
      <c r="A556"/>
      <c r="B556"/>
      <c r="E556"/>
    </row>
    <row r="557" spans="1:5" x14ac:dyDescent="0.25">
      <c r="A557"/>
      <c r="B557"/>
      <c r="E557"/>
    </row>
    <row r="558" spans="1:5" x14ac:dyDescent="0.25">
      <c r="A558"/>
      <c r="B558"/>
      <c r="E558"/>
    </row>
    <row r="559" spans="1:5" x14ac:dyDescent="0.25">
      <c r="A559"/>
      <c r="B559"/>
      <c r="E559"/>
    </row>
    <row r="560" spans="1:5" x14ac:dyDescent="0.25">
      <c r="A560"/>
      <c r="B560"/>
      <c r="E560"/>
    </row>
    <row r="561" spans="1:5" x14ac:dyDescent="0.25">
      <c r="A561"/>
      <c r="B561"/>
      <c r="E561"/>
    </row>
    <row r="562" spans="1:5" x14ac:dyDescent="0.25">
      <c r="A562"/>
      <c r="B562"/>
      <c r="E562"/>
    </row>
    <row r="563" spans="1:5" x14ac:dyDescent="0.25">
      <c r="A563"/>
      <c r="B563"/>
      <c r="E563"/>
    </row>
    <row r="564" spans="1:5" x14ac:dyDescent="0.25">
      <c r="A564"/>
      <c r="B564"/>
      <c r="E564"/>
    </row>
    <row r="565" spans="1:5" x14ac:dyDescent="0.25">
      <c r="A565"/>
      <c r="B565"/>
      <c r="E565"/>
    </row>
    <row r="566" spans="1:5" x14ac:dyDescent="0.25">
      <c r="A566"/>
      <c r="B566"/>
      <c r="E566"/>
    </row>
    <row r="567" spans="1:5" x14ac:dyDescent="0.25">
      <c r="A567"/>
      <c r="B567"/>
      <c r="E567"/>
    </row>
    <row r="568" spans="1:5" x14ac:dyDescent="0.25">
      <c r="A568"/>
      <c r="B568"/>
      <c r="E568"/>
    </row>
    <row r="569" spans="1:5" x14ac:dyDescent="0.25">
      <c r="A569"/>
      <c r="B569"/>
      <c r="E569"/>
    </row>
    <row r="570" spans="1:5" x14ac:dyDescent="0.25">
      <c r="A570"/>
      <c r="B570"/>
      <c r="E570"/>
    </row>
    <row r="571" spans="1:5" x14ac:dyDescent="0.25">
      <c r="A571"/>
      <c r="B571"/>
      <c r="E571"/>
    </row>
    <row r="572" spans="1:5" x14ac:dyDescent="0.25">
      <c r="A572"/>
      <c r="B572"/>
      <c r="E572"/>
    </row>
    <row r="573" spans="1:5" x14ac:dyDescent="0.25">
      <c r="A573"/>
      <c r="B573"/>
      <c r="E573"/>
    </row>
    <row r="574" spans="1:5" x14ac:dyDescent="0.25">
      <c r="A574"/>
      <c r="B574"/>
      <c r="E574"/>
    </row>
    <row r="575" spans="1:5" x14ac:dyDescent="0.25">
      <c r="A575"/>
      <c r="B575"/>
      <c r="E575"/>
    </row>
    <row r="576" spans="1:5" x14ac:dyDescent="0.25">
      <c r="A576"/>
      <c r="B576"/>
      <c r="E576"/>
    </row>
    <row r="577" spans="1:5" x14ac:dyDescent="0.25">
      <c r="A577"/>
      <c r="B577"/>
      <c r="E577"/>
    </row>
    <row r="578" spans="1:5" x14ac:dyDescent="0.25">
      <c r="A578"/>
      <c r="B578"/>
      <c r="E578"/>
    </row>
    <row r="579" spans="1:5" x14ac:dyDescent="0.25">
      <c r="A579"/>
      <c r="B579"/>
      <c r="E579"/>
    </row>
    <row r="580" spans="1:5" x14ac:dyDescent="0.25">
      <c r="A580"/>
      <c r="B580"/>
      <c r="E580"/>
    </row>
    <row r="581" spans="1:5" x14ac:dyDescent="0.25">
      <c r="A581"/>
      <c r="B581"/>
      <c r="E581"/>
    </row>
    <row r="582" spans="1:5" x14ac:dyDescent="0.25">
      <c r="A582"/>
      <c r="B582"/>
      <c r="E582"/>
    </row>
    <row r="583" spans="1:5" x14ac:dyDescent="0.25">
      <c r="A583"/>
      <c r="B583"/>
      <c r="E583"/>
    </row>
    <row r="584" spans="1:5" x14ac:dyDescent="0.25">
      <c r="A584"/>
      <c r="B584"/>
      <c r="E584"/>
    </row>
    <row r="585" spans="1:5" x14ac:dyDescent="0.25">
      <c r="A585"/>
      <c r="B585"/>
      <c r="E585"/>
    </row>
    <row r="586" spans="1:5" x14ac:dyDescent="0.25">
      <c r="A586"/>
      <c r="B586"/>
      <c r="E586"/>
    </row>
    <row r="587" spans="1:5" x14ac:dyDescent="0.25">
      <c r="A587"/>
      <c r="B587"/>
      <c r="E587"/>
    </row>
    <row r="588" spans="1:5" x14ac:dyDescent="0.25">
      <c r="A588"/>
      <c r="B588"/>
      <c r="E588"/>
    </row>
    <row r="589" spans="1:5" x14ac:dyDescent="0.25">
      <c r="A589"/>
      <c r="B589"/>
      <c r="E589"/>
    </row>
    <row r="590" spans="1:5" x14ac:dyDescent="0.25">
      <c r="A590"/>
      <c r="B590"/>
      <c r="E590"/>
    </row>
    <row r="591" spans="1:5" x14ac:dyDescent="0.25">
      <c r="A591"/>
      <c r="B591"/>
      <c r="E591"/>
    </row>
    <row r="592" spans="1:5" x14ac:dyDescent="0.25">
      <c r="A592"/>
      <c r="B592"/>
      <c r="E592"/>
    </row>
    <row r="593" spans="1:5" x14ac:dyDescent="0.25">
      <c r="A593"/>
      <c r="B593"/>
      <c r="E593"/>
    </row>
    <row r="594" spans="1:5" x14ac:dyDescent="0.25">
      <c r="A594"/>
      <c r="B594"/>
      <c r="E594"/>
    </row>
    <row r="595" spans="1:5" x14ac:dyDescent="0.25">
      <c r="A595"/>
      <c r="B595"/>
      <c r="E595"/>
    </row>
    <row r="596" spans="1:5" x14ac:dyDescent="0.25">
      <c r="A596"/>
      <c r="B596"/>
      <c r="E596"/>
    </row>
    <row r="597" spans="1:5" x14ac:dyDescent="0.25">
      <c r="A597"/>
      <c r="B597"/>
      <c r="E597"/>
    </row>
    <row r="598" spans="1:5" x14ac:dyDescent="0.25">
      <c r="A598"/>
      <c r="B598"/>
      <c r="E598"/>
    </row>
    <row r="599" spans="1:5" x14ac:dyDescent="0.25">
      <c r="A599"/>
      <c r="B599"/>
      <c r="E599"/>
    </row>
    <row r="600" spans="1:5" x14ac:dyDescent="0.25">
      <c r="A600"/>
      <c r="B600"/>
      <c r="E600"/>
    </row>
    <row r="601" spans="1:5" x14ac:dyDescent="0.25">
      <c r="A601"/>
      <c r="B601"/>
      <c r="E601"/>
    </row>
    <row r="602" spans="1:5" x14ac:dyDescent="0.25">
      <c r="A602"/>
      <c r="B602"/>
      <c r="E602"/>
    </row>
    <row r="603" spans="1:5" x14ac:dyDescent="0.25">
      <c r="A603"/>
      <c r="B603"/>
      <c r="E603"/>
    </row>
    <row r="604" spans="1:5" x14ac:dyDescent="0.25">
      <c r="A604"/>
      <c r="B604"/>
      <c r="E604"/>
    </row>
    <row r="605" spans="1:5" x14ac:dyDescent="0.25">
      <c r="A605"/>
      <c r="B605"/>
      <c r="E605"/>
    </row>
    <row r="606" spans="1:5" x14ac:dyDescent="0.25">
      <c r="A606"/>
      <c r="B606"/>
      <c r="E606"/>
    </row>
    <row r="607" spans="1:5" x14ac:dyDescent="0.25">
      <c r="A607"/>
      <c r="B607"/>
      <c r="E607"/>
    </row>
    <row r="608" spans="1:5" x14ac:dyDescent="0.25">
      <c r="A608"/>
      <c r="B608"/>
      <c r="E608"/>
    </row>
    <row r="609" spans="1:5" x14ac:dyDescent="0.25">
      <c r="A609"/>
      <c r="B609"/>
      <c r="E609"/>
    </row>
    <row r="610" spans="1:5" x14ac:dyDescent="0.25">
      <c r="A610"/>
      <c r="B610"/>
      <c r="E610"/>
    </row>
    <row r="611" spans="1:5" x14ac:dyDescent="0.25">
      <c r="A611"/>
      <c r="B611"/>
      <c r="E611"/>
    </row>
    <row r="612" spans="1:5" x14ac:dyDescent="0.25">
      <c r="A612"/>
      <c r="B612"/>
      <c r="E612"/>
    </row>
    <row r="613" spans="1:5" x14ac:dyDescent="0.25">
      <c r="A613"/>
      <c r="B613"/>
      <c r="E613"/>
    </row>
    <row r="614" spans="1:5" x14ac:dyDescent="0.25">
      <c r="A614"/>
      <c r="B614"/>
      <c r="E614"/>
    </row>
    <row r="615" spans="1:5" x14ac:dyDescent="0.25">
      <c r="A615"/>
      <c r="B615"/>
      <c r="E615"/>
    </row>
    <row r="616" spans="1:5" x14ac:dyDescent="0.25">
      <c r="A616"/>
      <c r="B616"/>
      <c r="E616"/>
    </row>
    <row r="617" spans="1:5" x14ac:dyDescent="0.25">
      <c r="A617"/>
      <c r="B617"/>
      <c r="E617"/>
    </row>
    <row r="618" spans="1:5" x14ac:dyDescent="0.25">
      <c r="A618"/>
      <c r="B618"/>
      <c r="E618"/>
    </row>
    <row r="619" spans="1:5" x14ac:dyDescent="0.25">
      <c r="A619"/>
      <c r="B619"/>
      <c r="E619"/>
    </row>
    <row r="620" spans="1:5" x14ac:dyDescent="0.25">
      <c r="A620"/>
      <c r="B620"/>
      <c r="E620"/>
    </row>
    <row r="621" spans="1:5" x14ac:dyDescent="0.25">
      <c r="A621"/>
      <c r="B621"/>
      <c r="E621"/>
    </row>
    <row r="622" spans="1:5" x14ac:dyDescent="0.25">
      <c r="A622"/>
      <c r="B622"/>
      <c r="E622"/>
    </row>
    <row r="623" spans="1:5" x14ac:dyDescent="0.25">
      <c r="A623"/>
      <c r="B623"/>
      <c r="E623"/>
    </row>
    <row r="624" spans="1:5" x14ac:dyDescent="0.25">
      <c r="A624"/>
      <c r="B624"/>
      <c r="E624"/>
    </row>
    <row r="625" spans="1:5" x14ac:dyDescent="0.25">
      <c r="A625"/>
      <c r="B625"/>
      <c r="E625"/>
    </row>
    <row r="626" spans="1:5" x14ac:dyDescent="0.25">
      <c r="A626"/>
      <c r="B626"/>
      <c r="E626"/>
    </row>
    <row r="627" spans="1:5" x14ac:dyDescent="0.25">
      <c r="A627"/>
      <c r="B627"/>
      <c r="E627"/>
    </row>
    <row r="628" spans="1:5" x14ac:dyDescent="0.25">
      <c r="A628"/>
      <c r="B628"/>
      <c r="E628"/>
    </row>
    <row r="629" spans="1:5" x14ac:dyDescent="0.25">
      <c r="A629"/>
      <c r="B629"/>
      <c r="E629"/>
    </row>
    <row r="630" spans="1:5" x14ac:dyDescent="0.25">
      <c r="A630"/>
      <c r="B630"/>
      <c r="E630"/>
    </row>
    <row r="631" spans="1:5" x14ac:dyDescent="0.25">
      <c r="A631"/>
      <c r="B631"/>
      <c r="E631"/>
    </row>
    <row r="632" spans="1:5" x14ac:dyDescent="0.25">
      <c r="A632"/>
      <c r="B632"/>
      <c r="E632"/>
    </row>
    <row r="633" spans="1:5" x14ac:dyDescent="0.25">
      <c r="A633"/>
      <c r="B633"/>
      <c r="E633"/>
    </row>
    <row r="634" spans="1:5" x14ac:dyDescent="0.25">
      <c r="A634"/>
      <c r="B634"/>
      <c r="E634"/>
    </row>
    <row r="635" spans="1:5" x14ac:dyDescent="0.25">
      <c r="A635"/>
      <c r="B635"/>
      <c r="E635"/>
    </row>
    <row r="636" spans="1:5" x14ac:dyDescent="0.25">
      <c r="A636"/>
      <c r="B636"/>
      <c r="E636"/>
    </row>
    <row r="637" spans="1:5" x14ac:dyDescent="0.25">
      <c r="A637"/>
      <c r="B637"/>
      <c r="E637"/>
    </row>
    <row r="638" spans="1:5" x14ac:dyDescent="0.25">
      <c r="A638"/>
      <c r="B638"/>
      <c r="E638"/>
    </row>
    <row r="639" spans="1:5" x14ac:dyDescent="0.25">
      <c r="A639"/>
      <c r="B639"/>
      <c r="E639"/>
    </row>
    <row r="640" spans="1:5" x14ac:dyDescent="0.25">
      <c r="A640"/>
      <c r="B640"/>
      <c r="E640"/>
    </row>
    <row r="641" spans="1:5" x14ac:dyDescent="0.25">
      <c r="A641"/>
      <c r="B641"/>
      <c r="E641"/>
    </row>
    <row r="642" spans="1:5" x14ac:dyDescent="0.25">
      <c r="A642"/>
      <c r="B642"/>
      <c r="E642"/>
    </row>
    <row r="643" spans="1:5" x14ac:dyDescent="0.25">
      <c r="A643"/>
      <c r="B643"/>
      <c r="E643"/>
    </row>
    <row r="644" spans="1:5" x14ac:dyDescent="0.25">
      <c r="A644"/>
      <c r="B644"/>
      <c r="E644"/>
    </row>
    <row r="645" spans="1:5" x14ac:dyDescent="0.25">
      <c r="A645"/>
      <c r="B645"/>
      <c r="E645"/>
    </row>
    <row r="646" spans="1:5" x14ac:dyDescent="0.25">
      <c r="A646"/>
      <c r="B646"/>
      <c r="E646"/>
    </row>
    <row r="647" spans="1:5" x14ac:dyDescent="0.25">
      <c r="A647"/>
      <c r="B647"/>
      <c r="E647"/>
    </row>
    <row r="648" spans="1:5" x14ac:dyDescent="0.25">
      <c r="A648"/>
      <c r="B648"/>
      <c r="E648"/>
    </row>
    <row r="649" spans="1:5" x14ac:dyDescent="0.25">
      <c r="A649"/>
      <c r="B649"/>
      <c r="E649"/>
    </row>
    <row r="650" spans="1:5" x14ac:dyDescent="0.25">
      <c r="A650"/>
      <c r="B650"/>
      <c r="E650"/>
    </row>
    <row r="651" spans="1:5" x14ac:dyDescent="0.25">
      <c r="A651"/>
      <c r="B651"/>
      <c r="E651"/>
    </row>
    <row r="652" spans="1:5" x14ac:dyDescent="0.25">
      <c r="A652"/>
      <c r="B652"/>
      <c r="E652"/>
    </row>
    <row r="653" spans="1:5" x14ac:dyDescent="0.25">
      <c r="A653"/>
      <c r="B653"/>
      <c r="E653"/>
    </row>
    <row r="654" spans="1:5" x14ac:dyDescent="0.25">
      <c r="A654"/>
      <c r="B654"/>
      <c r="E654"/>
    </row>
    <row r="655" spans="1:5" x14ac:dyDescent="0.25">
      <c r="A655"/>
      <c r="B655"/>
      <c r="E655"/>
    </row>
    <row r="656" spans="1:5" x14ac:dyDescent="0.25">
      <c r="A656"/>
      <c r="B656"/>
      <c r="E656"/>
    </row>
    <row r="657" spans="1:5" x14ac:dyDescent="0.25">
      <c r="A657"/>
      <c r="B657"/>
      <c r="E657"/>
    </row>
    <row r="658" spans="1:5" x14ac:dyDescent="0.25">
      <c r="A658"/>
      <c r="B658"/>
      <c r="E658"/>
    </row>
    <row r="659" spans="1:5" x14ac:dyDescent="0.25">
      <c r="A659"/>
      <c r="B659"/>
      <c r="E659"/>
    </row>
    <row r="660" spans="1:5" x14ac:dyDescent="0.25">
      <c r="A660"/>
      <c r="B660"/>
      <c r="E660"/>
    </row>
    <row r="661" spans="1:5" x14ac:dyDescent="0.25">
      <c r="A661"/>
      <c r="B661"/>
      <c r="E661"/>
    </row>
    <row r="662" spans="1:5" x14ac:dyDescent="0.25">
      <c r="A662"/>
      <c r="B662"/>
      <c r="E662"/>
    </row>
    <row r="663" spans="1:5" x14ac:dyDescent="0.25">
      <c r="A663"/>
      <c r="B663"/>
      <c r="E663"/>
    </row>
    <row r="664" spans="1:5" x14ac:dyDescent="0.25">
      <c r="A664"/>
      <c r="B664"/>
      <c r="E664"/>
    </row>
    <row r="665" spans="1:5" x14ac:dyDescent="0.25">
      <c r="A665"/>
      <c r="B665"/>
      <c r="E665"/>
    </row>
    <row r="666" spans="1:5" x14ac:dyDescent="0.25">
      <c r="A666"/>
      <c r="B666"/>
      <c r="E666"/>
    </row>
    <row r="667" spans="1:5" x14ac:dyDescent="0.25">
      <c r="A667"/>
      <c r="B667"/>
      <c r="E667"/>
    </row>
    <row r="668" spans="1:5" x14ac:dyDescent="0.25">
      <c r="A668"/>
      <c r="B668"/>
      <c r="E668"/>
    </row>
    <row r="669" spans="1:5" x14ac:dyDescent="0.25">
      <c r="A669"/>
      <c r="B669"/>
      <c r="E669"/>
    </row>
    <row r="670" spans="1:5" x14ac:dyDescent="0.25">
      <c r="A670"/>
      <c r="B670"/>
      <c r="E670"/>
    </row>
    <row r="671" spans="1:5" x14ac:dyDescent="0.25">
      <c r="A671"/>
      <c r="B671"/>
      <c r="E671"/>
    </row>
    <row r="672" spans="1:5" x14ac:dyDescent="0.25">
      <c r="A672"/>
      <c r="B672"/>
      <c r="E672"/>
    </row>
    <row r="673" spans="1:5" x14ac:dyDescent="0.25">
      <c r="A673"/>
      <c r="B673"/>
      <c r="E673"/>
    </row>
    <row r="674" spans="1:5" x14ac:dyDescent="0.25">
      <c r="A674"/>
      <c r="B674"/>
      <c r="E674"/>
    </row>
    <row r="675" spans="1:5" x14ac:dyDescent="0.25">
      <c r="A675"/>
      <c r="B675"/>
      <c r="E675"/>
    </row>
    <row r="676" spans="1:5" x14ac:dyDescent="0.25">
      <c r="A676"/>
      <c r="B676"/>
      <c r="E676"/>
    </row>
    <row r="677" spans="1:5" x14ac:dyDescent="0.25">
      <c r="A677"/>
      <c r="B677"/>
      <c r="E677"/>
    </row>
    <row r="678" spans="1:5" x14ac:dyDescent="0.25">
      <c r="A678"/>
      <c r="B678"/>
      <c r="E678"/>
    </row>
    <row r="679" spans="1:5" x14ac:dyDescent="0.25">
      <c r="A679"/>
      <c r="B679"/>
      <c r="E679"/>
    </row>
    <row r="680" spans="1:5" x14ac:dyDescent="0.25">
      <c r="A680"/>
      <c r="B680"/>
      <c r="E680"/>
    </row>
    <row r="681" spans="1:5" x14ac:dyDescent="0.25">
      <c r="A681"/>
      <c r="B681"/>
      <c r="E681"/>
    </row>
    <row r="682" spans="1:5" x14ac:dyDescent="0.25">
      <c r="A682"/>
      <c r="B682"/>
      <c r="E682"/>
    </row>
    <row r="683" spans="1:5" x14ac:dyDescent="0.25">
      <c r="A683"/>
      <c r="B683"/>
      <c r="E683"/>
    </row>
    <row r="684" spans="1:5" x14ac:dyDescent="0.25">
      <c r="A684"/>
      <c r="B684"/>
      <c r="E684"/>
    </row>
    <row r="685" spans="1:5" x14ac:dyDescent="0.25">
      <c r="A685"/>
      <c r="B685"/>
      <c r="E685"/>
    </row>
    <row r="686" spans="1:5" x14ac:dyDescent="0.25">
      <c r="A686"/>
      <c r="B686"/>
      <c r="E686"/>
    </row>
    <row r="687" spans="1:5" x14ac:dyDescent="0.25">
      <c r="A687"/>
      <c r="B687"/>
      <c r="E687"/>
    </row>
    <row r="688" spans="1:5" x14ac:dyDescent="0.25">
      <c r="A688"/>
      <c r="B688"/>
      <c r="E688"/>
    </row>
    <row r="689" spans="1:5" x14ac:dyDescent="0.25">
      <c r="A689"/>
      <c r="B689"/>
      <c r="E689"/>
    </row>
    <row r="690" spans="1:5" x14ac:dyDescent="0.25">
      <c r="A690"/>
      <c r="B690"/>
      <c r="E690"/>
    </row>
    <row r="691" spans="1:5" x14ac:dyDescent="0.25">
      <c r="A691"/>
      <c r="B691"/>
      <c r="E691"/>
    </row>
    <row r="692" spans="1:5" x14ac:dyDescent="0.25">
      <c r="A692"/>
      <c r="B692"/>
      <c r="E692"/>
    </row>
    <row r="693" spans="1:5" x14ac:dyDescent="0.25">
      <c r="A693"/>
      <c r="B693"/>
      <c r="E693"/>
    </row>
    <row r="694" spans="1:5" x14ac:dyDescent="0.25">
      <c r="A694"/>
      <c r="B694"/>
      <c r="E694"/>
    </row>
    <row r="695" spans="1:5" x14ac:dyDescent="0.25">
      <c r="A695"/>
      <c r="B695"/>
      <c r="E695"/>
    </row>
    <row r="696" spans="1:5" x14ac:dyDescent="0.25">
      <c r="A696"/>
      <c r="B696"/>
      <c r="E696"/>
    </row>
    <row r="697" spans="1:5" x14ac:dyDescent="0.25">
      <c r="A697"/>
      <c r="B697"/>
      <c r="E697"/>
    </row>
    <row r="698" spans="1:5" x14ac:dyDescent="0.25">
      <c r="A698"/>
      <c r="B698"/>
      <c r="E698"/>
    </row>
    <row r="699" spans="1:5" x14ac:dyDescent="0.25">
      <c r="A699"/>
      <c r="B699"/>
      <c r="E699"/>
    </row>
    <row r="700" spans="1:5" x14ac:dyDescent="0.25">
      <c r="A700"/>
      <c r="B700"/>
      <c r="E700"/>
    </row>
    <row r="701" spans="1:5" x14ac:dyDescent="0.25">
      <c r="A701"/>
      <c r="B701"/>
      <c r="E701"/>
    </row>
    <row r="702" spans="1:5" x14ac:dyDescent="0.25">
      <c r="A702"/>
      <c r="B702"/>
      <c r="E702"/>
    </row>
    <row r="703" spans="1:5" x14ac:dyDescent="0.25">
      <c r="A703"/>
      <c r="B703"/>
      <c r="E703"/>
    </row>
    <row r="704" spans="1:5" x14ac:dyDescent="0.25">
      <c r="A704"/>
      <c r="B704"/>
      <c r="E704"/>
    </row>
    <row r="705" spans="1:5" x14ac:dyDescent="0.25">
      <c r="A705"/>
      <c r="B705"/>
      <c r="E705"/>
    </row>
    <row r="706" spans="1:5" x14ac:dyDescent="0.25">
      <c r="A706"/>
      <c r="B706"/>
      <c r="E706"/>
    </row>
    <row r="707" spans="1:5" x14ac:dyDescent="0.25">
      <c r="A707"/>
      <c r="B707"/>
      <c r="E707"/>
    </row>
    <row r="708" spans="1:5" x14ac:dyDescent="0.25">
      <c r="A708"/>
      <c r="B708"/>
      <c r="E708"/>
    </row>
    <row r="709" spans="1:5" x14ac:dyDescent="0.25">
      <c r="A709"/>
      <c r="B709"/>
      <c r="E709"/>
    </row>
    <row r="710" spans="1:5" x14ac:dyDescent="0.25">
      <c r="A710"/>
      <c r="B710"/>
      <c r="E710"/>
    </row>
    <row r="711" spans="1:5" x14ac:dyDescent="0.25">
      <c r="A711"/>
      <c r="B711"/>
      <c r="E711"/>
    </row>
    <row r="712" spans="1:5" x14ac:dyDescent="0.25">
      <c r="A712"/>
      <c r="B712"/>
      <c r="E712"/>
    </row>
    <row r="713" spans="1:5" x14ac:dyDescent="0.25">
      <c r="A713"/>
      <c r="B713"/>
      <c r="E713"/>
    </row>
    <row r="714" spans="1:5" x14ac:dyDescent="0.25">
      <c r="A714"/>
      <c r="B714"/>
      <c r="E714"/>
    </row>
    <row r="715" spans="1:5" x14ac:dyDescent="0.25">
      <c r="A715"/>
      <c r="B715"/>
      <c r="E715"/>
    </row>
    <row r="716" spans="1:5" x14ac:dyDescent="0.25">
      <c r="A716"/>
      <c r="B716"/>
      <c r="E716"/>
    </row>
    <row r="717" spans="1:5" x14ac:dyDescent="0.25">
      <c r="A717"/>
      <c r="B717"/>
      <c r="E717"/>
    </row>
    <row r="718" spans="1:5" x14ac:dyDescent="0.25">
      <c r="A718"/>
      <c r="B718"/>
      <c r="E718"/>
    </row>
    <row r="719" spans="1:5" x14ac:dyDescent="0.25">
      <c r="A719"/>
      <c r="B719"/>
      <c r="E719"/>
    </row>
    <row r="720" spans="1:5" x14ac:dyDescent="0.25">
      <c r="A720"/>
      <c r="B720"/>
      <c r="E720"/>
    </row>
    <row r="721" spans="1:5" x14ac:dyDescent="0.25">
      <c r="A721"/>
      <c r="B721"/>
      <c r="E721"/>
    </row>
    <row r="722" spans="1:5" x14ac:dyDescent="0.25">
      <c r="A722"/>
      <c r="B722"/>
      <c r="E722"/>
    </row>
    <row r="723" spans="1:5" x14ac:dyDescent="0.25">
      <c r="A723"/>
      <c r="B723"/>
      <c r="E723"/>
    </row>
    <row r="724" spans="1:5" x14ac:dyDescent="0.25">
      <c r="A724"/>
      <c r="B724"/>
      <c r="E724"/>
    </row>
    <row r="725" spans="1:5" x14ac:dyDescent="0.25">
      <c r="A725"/>
      <c r="B725"/>
      <c r="E725"/>
    </row>
    <row r="726" spans="1:5" x14ac:dyDescent="0.25">
      <c r="A726"/>
      <c r="B726"/>
      <c r="E726"/>
    </row>
    <row r="727" spans="1:5" x14ac:dyDescent="0.25">
      <c r="A727"/>
      <c r="B727"/>
      <c r="E727"/>
    </row>
    <row r="728" spans="1:5" x14ac:dyDescent="0.25">
      <c r="A728"/>
      <c r="B728"/>
      <c r="E728"/>
    </row>
    <row r="729" spans="1:5" x14ac:dyDescent="0.25">
      <c r="A729"/>
      <c r="B729"/>
      <c r="E729"/>
    </row>
    <row r="730" spans="1:5" x14ac:dyDescent="0.25">
      <c r="A730"/>
      <c r="B730"/>
      <c r="E730"/>
    </row>
    <row r="731" spans="1:5" x14ac:dyDescent="0.25">
      <c r="A731"/>
      <c r="B731"/>
      <c r="E731"/>
    </row>
    <row r="732" spans="1:5" x14ac:dyDescent="0.25">
      <c r="A732"/>
      <c r="B732"/>
      <c r="E732"/>
    </row>
    <row r="733" spans="1:5" x14ac:dyDescent="0.25">
      <c r="A733"/>
      <c r="B733"/>
      <c r="E733"/>
    </row>
    <row r="734" spans="1:5" x14ac:dyDescent="0.25">
      <c r="A734"/>
      <c r="B734"/>
      <c r="E734"/>
    </row>
    <row r="735" spans="1:5" x14ac:dyDescent="0.25">
      <c r="A735"/>
      <c r="B735"/>
      <c r="E735"/>
    </row>
    <row r="736" spans="1:5" x14ac:dyDescent="0.25">
      <c r="A736"/>
      <c r="B736"/>
      <c r="E736"/>
    </row>
    <row r="737" spans="1:5" x14ac:dyDescent="0.25">
      <c r="A737"/>
      <c r="B737"/>
      <c r="E737"/>
    </row>
    <row r="738" spans="1:5" x14ac:dyDescent="0.25">
      <c r="A738"/>
      <c r="B738"/>
      <c r="E738"/>
    </row>
    <row r="739" spans="1:5" x14ac:dyDescent="0.25">
      <c r="A739"/>
      <c r="B739"/>
      <c r="E739"/>
    </row>
    <row r="740" spans="1:5" x14ac:dyDescent="0.25">
      <c r="A740"/>
      <c r="B740"/>
      <c r="E740"/>
    </row>
    <row r="741" spans="1:5" x14ac:dyDescent="0.25">
      <c r="A741"/>
      <c r="B741"/>
      <c r="E741"/>
    </row>
    <row r="742" spans="1:5" x14ac:dyDescent="0.25">
      <c r="A742"/>
      <c r="B742"/>
      <c r="E742"/>
    </row>
    <row r="743" spans="1:5" x14ac:dyDescent="0.25">
      <c r="A743"/>
      <c r="B743"/>
      <c r="E743"/>
    </row>
    <row r="744" spans="1:5" x14ac:dyDescent="0.25">
      <c r="A744"/>
      <c r="B744"/>
      <c r="E744"/>
    </row>
    <row r="745" spans="1:5" x14ac:dyDescent="0.25">
      <c r="A745"/>
      <c r="B745"/>
      <c r="E745"/>
    </row>
    <row r="746" spans="1:5" x14ac:dyDescent="0.25">
      <c r="A746"/>
      <c r="B746"/>
      <c r="E746"/>
    </row>
    <row r="747" spans="1:5" x14ac:dyDescent="0.25">
      <c r="A747"/>
      <c r="B747"/>
      <c r="E747"/>
    </row>
    <row r="748" spans="1:5" x14ac:dyDescent="0.25">
      <c r="A748"/>
      <c r="B748"/>
      <c r="E748"/>
    </row>
    <row r="749" spans="1:5" x14ac:dyDescent="0.25">
      <c r="A749"/>
      <c r="B749"/>
      <c r="E749"/>
    </row>
    <row r="750" spans="1:5" x14ac:dyDescent="0.25">
      <c r="A750"/>
      <c r="B750"/>
      <c r="E750"/>
    </row>
    <row r="751" spans="1:5" x14ac:dyDescent="0.25">
      <c r="A751"/>
      <c r="B751"/>
      <c r="E751"/>
    </row>
    <row r="752" spans="1:5" x14ac:dyDescent="0.25">
      <c r="A752"/>
      <c r="B752"/>
      <c r="E752"/>
    </row>
    <row r="753" spans="1:5" x14ac:dyDescent="0.25">
      <c r="A753"/>
      <c r="B753"/>
      <c r="E753"/>
    </row>
    <row r="754" spans="1:5" x14ac:dyDescent="0.25">
      <c r="A754"/>
      <c r="B754"/>
      <c r="E754"/>
    </row>
    <row r="755" spans="1:5" x14ac:dyDescent="0.25">
      <c r="A755"/>
      <c r="B755"/>
      <c r="E755"/>
    </row>
    <row r="756" spans="1:5" x14ac:dyDescent="0.25">
      <c r="A756"/>
      <c r="B756"/>
      <c r="E756"/>
    </row>
    <row r="757" spans="1:5" x14ac:dyDescent="0.25">
      <c r="A757"/>
      <c r="B757"/>
      <c r="E757"/>
    </row>
    <row r="758" spans="1:5" x14ac:dyDescent="0.25">
      <c r="A758"/>
      <c r="B758"/>
      <c r="E758"/>
    </row>
    <row r="759" spans="1:5" x14ac:dyDescent="0.25">
      <c r="A759"/>
      <c r="B759"/>
      <c r="E759"/>
    </row>
    <row r="760" spans="1:5" x14ac:dyDescent="0.25">
      <c r="A760"/>
      <c r="B760"/>
      <c r="E760"/>
    </row>
    <row r="761" spans="1:5" x14ac:dyDescent="0.25">
      <c r="A761"/>
      <c r="B761"/>
      <c r="E761"/>
    </row>
    <row r="762" spans="1:5" x14ac:dyDescent="0.25">
      <c r="A762"/>
      <c r="B762"/>
      <c r="E762"/>
    </row>
    <row r="763" spans="1:5" x14ac:dyDescent="0.25">
      <c r="A763"/>
      <c r="B763"/>
      <c r="E763"/>
    </row>
    <row r="764" spans="1:5" x14ac:dyDescent="0.25">
      <c r="A764"/>
      <c r="B764"/>
      <c r="E764"/>
    </row>
    <row r="765" spans="1:5" x14ac:dyDescent="0.25">
      <c r="A765"/>
      <c r="B765"/>
      <c r="E765"/>
    </row>
    <row r="766" spans="1:5" x14ac:dyDescent="0.25">
      <c r="A766"/>
      <c r="B766"/>
      <c r="E766"/>
    </row>
    <row r="767" spans="1:5" x14ac:dyDescent="0.25">
      <c r="A767"/>
      <c r="B767"/>
      <c r="E767"/>
    </row>
    <row r="768" spans="1:5" x14ac:dyDescent="0.25">
      <c r="A768"/>
      <c r="B768"/>
      <c r="E768"/>
    </row>
    <row r="769" spans="1:5" x14ac:dyDescent="0.25">
      <c r="A769"/>
      <c r="B769"/>
      <c r="E769"/>
    </row>
    <row r="770" spans="1:5" x14ac:dyDescent="0.25">
      <c r="A770"/>
      <c r="B770"/>
      <c r="E770"/>
    </row>
    <row r="771" spans="1:5" x14ac:dyDescent="0.25">
      <c r="A771"/>
      <c r="B771"/>
      <c r="E771"/>
    </row>
    <row r="772" spans="1:5" x14ac:dyDescent="0.25">
      <c r="A772"/>
      <c r="B772"/>
      <c r="E772"/>
    </row>
    <row r="773" spans="1:5" x14ac:dyDescent="0.25">
      <c r="A773"/>
      <c r="B773"/>
      <c r="E773"/>
    </row>
    <row r="774" spans="1:5" x14ac:dyDescent="0.25">
      <c r="A774"/>
      <c r="B774"/>
      <c r="E774"/>
    </row>
    <row r="775" spans="1:5" x14ac:dyDescent="0.25">
      <c r="A775"/>
      <c r="B775"/>
      <c r="E775"/>
    </row>
    <row r="776" spans="1:5" x14ac:dyDescent="0.25">
      <c r="A776"/>
      <c r="B776"/>
      <c r="E776"/>
    </row>
    <row r="777" spans="1:5" x14ac:dyDescent="0.25">
      <c r="A777"/>
      <c r="B777"/>
      <c r="E777"/>
    </row>
    <row r="778" spans="1:5" x14ac:dyDescent="0.25">
      <c r="A778"/>
      <c r="B778"/>
      <c r="E778"/>
    </row>
    <row r="779" spans="1:5" x14ac:dyDescent="0.25">
      <c r="A779"/>
      <c r="B779"/>
      <c r="E779"/>
    </row>
    <row r="780" spans="1:5" x14ac:dyDescent="0.25">
      <c r="A780"/>
      <c r="B780"/>
      <c r="E780"/>
    </row>
    <row r="781" spans="1:5" x14ac:dyDescent="0.25">
      <c r="A781"/>
      <c r="B781"/>
      <c r="E781"/>
    </row>
    <row r="782" spans="1:5" x14ac:dyDescent="0.25">
      <c r="A782"/>
      <c r="B782"/>
      <c r="E782"/>
    </row>
    <row r="783" spans="1:5" x14ac:dyDescent="0.25">
      <c r="A783"/>
      <c r="B783"/>
      <c r="E783"/>
    </row>
    <row r="784" spans="1:5" x14ac:dyDescent="0.25">
      <c r="A784"/>
      <c r="B784"/>
      <c r="E784"/>
    </row>
    <row r="785" spans="1:5" x14ac:dyDescent="0.25">
      <c r="A785"/>
      <c r="B785"/>
      <c r="E785"/>
    </row>
    <row r="786" spans="1:5" x14ac:dyDescent="0.25">
      <c r="A786"/>
      <c r="B786"/>
      <c r="E786"/>
    </row>
    <row r="787" spans="1:5" x14ac:dyDescent="0.25">
      <c r="A787"/>
      <c r="B787"/>
      <c r="E787"/>
    </row>
    <row r="788" spans="1:5" x14ac:dyDescent="0.25">
      <c r="A788"/>
      <c r="B788"/>
      <c r="E788"/>
    </row>
    <row r="789" spans="1:5" x14ac:dyDescent="0.25">
      <c r="A789"/>
      <c r="B789"/>
      <c r="E789"/>
    </row>
    <row r="790" spans="1:5" x14ac:dyDescent="0.25">
      <c r="A790"/>
      <c r="B790"/>
      <c r="E790"/>
    </row>
    <row r="791" spans="1:5" x14ac:dyDescent="0.25">
      <c r="A791"/>
      <c r="B791"/>
      <c r="E791"/>
    </row>
    <row r="792" spans="1:5" x14ac:dyDescent="0.25">
      <c r="A792"/>
      <c r="B792"/>
      <c r="E792"/>
    </row>
    <row r="793" spans="1:5" x14ac:dyDescent="0.25">
      <c r="A793"/>
      <c r="B793"/>
      <c r="E793"/>
    </row>
    <row r="794" spans="1:5" x14ac:dyDescent="0.25">
      <c r="A794"/>
      <c r="B794"/>
      <c r="E794"/>
    </row>
    <row r="795" spans="1:5" x14ac:dyDescent="0.25">
      <c r="A795"/>
      <c r="B795"/>
      <c r="E795"/>
    </row>
    <row r="796" spans="1:5" x14ac:dyDescent="0.25">
      <c r="A796"/>
      <c r="B796"/>
      <c r="E796"/>
    </row>
    <row r="797" spans="1:5" x14ac:dyDescent="0.25">
      <c r="A797"/>
      <c r="B797"/>
      <c r="E797"/>
    </row>
    <row r="798" spans="1:5" x14ac:dyDescent="0.25">
      <c r="A798"/>
      <c r="B798"/>
      <c r="E798"/>
    </row>
    <row r="799" spans="1:5" x14ac:dyDescent="0.25">
      <c r="A799"/>
      <c r="B799"/>
      <c r="E799"/>
    </row>
    <row r="800" spans="1:5" x14ac:dyDescent="0.25">
      <c r="A800"/>
      <c r="B800"/>
      <c r="E800"/>
    </row>
    <row r="801" spans="1:5" x14ac:dyDescent="0.25">
      <c r="A801"/>
      <c r="B801"/>
      <c r="E801"/>
    </row>
    <row r="802" spans="1:5" x14ac:dyDescent="0.25">
      <c r="A802"/>
      <c r="B802"/>
      <c r="E802"/>
    </row>
    <row r="803" spans="1:5" x14ac:dyDescent="0.25">
      <c r="A803"/>
      <c r="B803"/>
      <c r="E803"/>
    </row>
    <row r="804" spans="1:5" x14ac:dyDescent="0.25">
      <c r="A804"/>
      <c r="B804"/>
      <c r="E804"/>
    </row>
    <row r="805" spans="1:5" x14ac:dyDescent="0.25">
      <c r="A805"/>
      <c r="B805"/>
      <c r="E805"/>
    </row>
    <row r="806" spans="1:5" x14ac:dyDescent="0.25">
      <c r="A806"/>
      <c r="B806"/>
      <c r="E806"/>
    </row>
    <row r="807" spans="1:5" x14ac:dyDescent="0.25">
      <c r="A807"/>
      <c r="B807"/>
      <c r="E807"/>
    </row>
    <row r="808" spans="1:5" x14ac:dyDescent="0.25">
      <c r="A808"/>
      <c r="B808"/>
      <c r="E808"/>
    </row>
    <row r="809" spans="1:5" x14ac:dyDescent="0.25">
      <c r="A809"/>
      <c r="B809"/>
      <c r="E809"/>
    </row>
    <row r="810" spans="1:5" x14ac:dyDescent="0.25">
      <c r="A810"/>
      <c r="B810"/>
      <c r="E810"/>
    </row>
    <row r="811" spans="1:5" x14ac:dyDescent="0.25">
      <c r="A811"/>
      <c r="B811"/>
      <c r="E811"/>
    </row>
    <row r="812" spans="1:5" x14ac:dyDescent="0.25">
      <c r="A812"/>
      <c r="B812"/>
      <c r="E812"/>
    </row>
    <row r="813" spans="1:5" x14ac:dyDescent="0.25">
      <c r="A813"/>
      <c r="B813"/>
      <c r="E813"/>
    </row>
    <row r="814" spans="1:5" x14ac:dyDescent="0.25">
      <c r="A814"/>
      <c r="B814"/>
      <c r="E814"/>
    </row>
    <row r="815" spans="1:5" x14ac:dyDescent="0.25">
      <c r="A815"/>
      <c r="B815"/>
      <c r="E815"/>
    </row>
    <row r="816" spans="1:5" x14ac:dyDescent="0.25">
      <c r="A816"/>
      <c r="B816"/>
      <c r="E816"/>
    </row>
    <row r="817" spans="1:5" x14ac:dyDescent="0.25">
      <c r="A817"/>
      <c r="B817"/>
      <c r="E817"/>
    </row>
    <row r="818" spans="1:5" x14ac:dyDescent="0.25">
      <c r="A818"/>
      <c r="B818"/>
      <c r="E818"/>
    </row>
    <row r="819" spans="1:5" x14ac:dyDescent="0.25">
      <c r="A819"/>
      <c r="B819"/>
      <c r="E819"/>
    </row>
    <row r="820" spans="1:5" x14ac:dyDescent="0.25">
      <c r="A820"/>
      <c r="B820"/>
      <c r="E820"/>
    </row>
    <row r="821" spans="1:5" x14ac:dyDescent="0.25">
      <c r="A821"/>
      <c r="B821"/>
      <c r="E821"/>
    </row>
    <row r="822" spans="1:5" x14ac:dyDescent="0.25">
      <c r="A822"/>
      <c r="B822"/>
      <c r="E822"/>
    </row>
    <row r="823" spans="1:5" x14ac:dyDescent="0.25">
      <c r="A823"/>
      <c r="B823"/>
      <c r="E823"/>
    </row>
    <row r="824" spans="1:5" x14ac:dyDescent="0.25">
      <c r="A824"/>
      <c r="B824"/>
      <c r="E824"/>
    </row>
    <row r="825" spans="1:5" x14ac:dyDescent="0.25">
      <c r="A825"/>
      <c r="B825"/>
      <c r="E825"/>
    </row>
    <row r="826" spans="1:5" x14ac:dyDescent="0.25">
      <c r="A826"/>
      <c r="B826"/>
      <c r="E826"/>
    </row>
    <row r="827" spans="1:5" x14ac:dyDescent="0.25">
      <c r="A827"/>
      <c r="B827"/>
      <c r="E827"/>
    </row>
    <row r="828" spans="1:5" x14ac:dyDescent="0.25">
      <c r="A828"/>
      <c r="B828"/>
      <c r="E828"/>
    </row>
    <row r="829" spans="1:5" x14ac:dyDescent="0.25">
      <c r="A829"/>
      <c r="B829"/>
      <c r="E829"/>
    </row>
    <row r="830" spans="1:5" x14ac:dyDescent="0.25">
      <c r="A830"/>
      <c r="B830"/>
      <c r="E830"/>
    </row>
    <row r="831" spans="1:5" x14ac:dyDescent="0.25">
      <c r="A831"/>
      <c r="B831"/>
      <c r="E831"/>
    </row>
    <row r="832" spans="1:5" x14ac:dyDescent="0.25">
      <c r="A832"/>
      <c r="B832"/>
      <c r="E832"/>
    </row>
    <row r="833" spans="1:5" x14ac:dyDescent="0.25">
      <c r="A833"/>
      <c r="B833"/>
      <c r="E833"/>
    </row>
    <row r="834" spans="1:5" x14ac:dyDescent="0.25">
      <c r="A834"/>
      <c r="B834"/>
      <c r="E834"/>
    </row>
    <row r="835" spans="1:5" x14ac:dyDescent="0.25">
      <c r="A835"/>
      <c r="B835"/>
      <c r="E835"/>
    </row>
    <row r="836" spans="1:5" x14ac:dyDescent="0.25">
      <c r="A836"/>
      <c r="B836"/>
      <c r="E836"/>
    </row>
    <row r="837" spans="1:5" x14ac:dyDescent="0.25">
      <c r="A837"/>
      <c r="B837"/>
      <c r="E837"/>
    </row>
    <row r="838" spans="1:5" x14ac:dyDescent="0.25">
      <c r="A838"/>
      <c r="B838"/>
      <c r="E838"/>
    </row>
    <row r="839" spans="1:5" x14ac:dyDescent="0.25">
      <c r="A839"/>
      <c r="B839"/>
      <c r="E839"/>
    </row>
    <row r="840" spans="1:5" x14ac:dyDescent="0.25">
      <c r="A840"/>
      <c r="B840"/>
      <c r="E840"/>
    </row>
    <row r="841" spans="1:5" x14ac:dyDescent="0.25">
      <c r="A841"/>
      <c r="B841"/>
      <c r="E841"/>
    </row>
    <row r="842" spans="1:5" x14ac:dyDescent="0.25">
      <c r="A842"/>
      <c r="B842"/>
      <c r="E842"/>
    </row>
    <row r="843" spans="1:5" x14ac:dyDescent="0.25">
      <c r="A843"/>
      <c r="B843"/>
      <c r="E843"/>
    </row>
    <row r="844" spans="1:5" x14ac:dyDescent="0.25">
      <c r="A844"/>
      <c r="B844"/>
      <c r="E844"/>
    </row>
    <row r="845" spans="1:5" x14ac:dyDescent="0.25">
      <c r="A845"/>
      <c r="B845"/>
      <c r="E845"/>
    </row>
    <row r="846" spans="1:5" x14ac:dyDescent="0.25">
      <c r="A846"/>
      <c r="B846"/>
      <c r="E846"/>
    </row>
    <row r="847" spans="1:5" x14ac:dyDescent="0.25">
      <c r="A847"/>
      <c r="B847"/>
      <c r="E847"/>
    </row>
    <row r="848" spans="1:5" x14ac:dyDescent="0.25">
      <c r="A848"/>
      <c r="B848"/>
      <c r="E848"/>
    </row>
    <row r="849" spans="1:5" x14ac:dyDescent="0.25">
      <c r="A849"/>
      <c r="B849"/>
      <c r="E849"/>
    </row>
    <row r="850" spans="1:5" x14ac:dyDescent="0.25">
      <c r="A850"/>
      <c r="B850"/>
      <c r="E850"/>
    </row>
    <row r="851" spans="1:5" x14ac:dyDescent="0.25">
      <c r="A851"/>
      <c r="B851"/>
      <c r="E851"/>
    </row>
    <row r="852" spans="1:5" x14ac:dyDescent="0.25">
      <c r="A852"/>
      <c r="B852"/>
      <c r="E852"/>
    </row>
    <row r="853" spans="1:5" x14ac:dyDescent="0.25">
      <c r="A853"/>
      <c r="B853"/>
      <c r="E853"/>
    </row>
    <row r="854" spans="1:5" x14ac:dyDescent="0.25">
      <c r="A854"/>
      <c r="B854"/>
      <c r="E854"/>
    </row>
    <row r="855" spans="1:5" x14ac:dyDescent="0.25">
      <c r="A855"/>
      <c r="B855"/>
      <c r="E855"/>
    </row>
    <row r="856" spans="1:5" x14ac:dyDescent="0.25">
      <c r="A856"/>
      <c r="B856"/>
      <c r="E856"/>
    </row>
    <row r="857" spans="1:5" x14ac:dyDescent="0.25">
      <c r="A857"/>
      <c r="B857"/>
      <c r="E857"/>
    </row>
    <row r="858" spans="1:5" x14ac:dyDescent="0.25">
      <c r="A858"/>
      <c r="B858"/>
      <c r="E858"/>
    </row>
    <row r="859" spans="1:5" x14ac:dyDescent="0.25">
      <c r="A859"/>
      <c r="B859"/>
      <c r="E859"/>
    </row>
    <row r="860" spans="1:5" x14ac:dyDescent="0.25">
      <c r="A860"/>
      <c r="B860"/>
      <c r="E860"/>
    </row>
    <row r="861" spans="1:5" x14ac:dyDescent="0.25">
      <c r="A861"/>
      <c r="B861"/>
      <c r="E861"/>
    </row>
    <row r="862" spans="1:5" x14ac:dyDescent="0.25">
      <c r="A862"/>
      <c r="B862"/>
      <c r="E862"/>
    </row>
    <row r="863" spans="1:5" x14ac:dyDescent="0.25">
      <c r="A863"/>
      <c r="B863"/>
      <c r="E863"/>
    </row>
    <row r="864" spans="1:5" x14ac:dyDescent="0.25">
      <c r="A864"/>
      <c r="B864"/>
      <c r="E864"/>
    </row>
    <row r="865" spans="1:5" x14ac:dyDescent="0.25">
      <c r="A865"/>
      <c r="B865"/>
      <c r="E865"/>
    </row>
    <row r="866" spans="1:5" x14ac:dyDescent="0.25">
      <c r="A866"/>
      <c r="B866"/>
      <c r="E866"/>
    </row>
    <row r="867" spans="1:5" x14ac:dyDescent="0.25">
      <c r="A867"/>
      <c r="B867"/>
      <c r="E867"/>
    </row>
    <row r="868" spans="1:5" x14ac:dyDescent="0.25">
      <c r="A868"/>
      <c r="B868"/>
      <c r="E868"/>
    </row>
    <row r="869" spans="1:5" x14ac:dyDescent="0.25">
      <c r="A869"/>
      <c r="B869"/>
      <c r="E869"/>
    </row>
    <row r="870" spans="1:5" x14ac:dyDescent="0.25">
      <c r="A870"/>
      <c r="B870"/>
      <c r="E870"/>
    </row>
    <row r="871" spans="1:5" x14ac:dyDescent="0.25">
      <c r="A871"/>
      <c r="B871"/>
      <c r="E871"/>
    </row>
    <row r="872" spans="1:5" x14ac:dyDescent="0.25">
      <c r="A872"/>
      <c r="B872"/>
      <c r="E872"/>
    </row>
    <row r="873" spans="1:5" x14ac:dyDescent="0.25">
      <c r="A873"/>
      <c r="B873"/>
      <c r="E873"/>
    </row>
    <row r="874" spans="1:5" x14ac:dyDescent="0.25">
      <c r="A874"/>
      <c r="B874"/>
      <c r="E874"/>
    </row>
    <row r="875" spans="1:5" x14ac:dyDescent="0.25">
      <c r="A875"/>
      <c r="B875"/>
      <c r="E875"/>
    </row>
    <row r="876" spans="1:5" x14ac:dyDescent="0.25">
      <c r="A876"/>
      <c r="B876"/>
      <c r="E876"/>
    </row>
    <row r="877" spans="1:5" x14ac:dyDescent="0.25">
      <c r="A877"/>
      <c r="B877"/>
      <c r="E877"/>
    </row>
    <row r="878" spans="1:5" x14ac:dyDescent="0.25">
      <c r="A878"/>
      <c r="B878"/>
      <c r="E878"/>
    </row>
    <row r="879" spans="1:5" x14ac:dyDescent="0.25">
      <c r="A879"/>
      <c r="B879"/>
      <c r="E879"/>
    </row>
    <row r="880" spans="1:5" x14ac:dyDescent="0.25">
      <c r="A880"/>
      <c r="B880"/>
      <c r="E880"/>
    </row>
    <row r="881" spans="1:5" x14ac:dyDescent="0.25">
      <c r="A881"/>
      <c r="B881"/>
      <c r="E881"/>
    </row>
    <row r="882" spans="1:5" x14ac:dyDescent="0.25">
      <c r="A882"/>
      <c r="B882"/>
      <c r="E882"/>
    </row>
    <row r="883" spans="1:5" x14ac:dyDescent="0.25">
      <c r="A883"/>
      <c r="B883"/>
      <c r="E883"/>
    </row>
    <row r="884" spans="1:5" x14ac:dyDescent="0.25">
      <c r="A884"/>
      <c r="B884"/>
      <c r="E884"/>
    </row>
    <row r="885" spans="1:5" x14ac:dyDescent="0.25">
      <c r="A885"/>
      <c r="B885"/>
      <c r="E885"/>
    </row>
    <row r="886" spans="1:5" x14ac:dyDescent="0.25">
      <c r="A886"/>
      <c r="B886"/>
      <c r="E886"/>
    </row>
    <row r="887" spans="1:5" x14ac:dyDescent="0.25">
      <c r="A887"/>
      <c r="B887"/>
      <c r="E887"/>
    </row>
    <row r="888" spans="1:5" x14ac:dyDescent="0.25">
      <c r="A888"/>
      <c r="B888"/>
      <c r="E888"/>
    </row>
    <row r="889" spans="1:5" x14ac:dyDescent="0.25">
      <c r="A889"/>
      <c r="B889"/>
      <c r="E889"/>
    </row>
    <row r="890" spans="1:5" x14ac:dyDescent="0.25">
      <c r="A890"/>
      <c r="B890"/>
      <c r="E890"/>
    </row>
    <row r="891" spans="1:5" x14ac:dyDescent="0.25">
      <c r="A891"/>
      <c r="B891"/>
      <c r="E891"/>
    </row>
    <row r="892" spans="1:5" x14ac:dyDescent="0.25">
      <c r="A892"/>
      <c r="B892"/>
      <c r="E892"/>
    </row>
    <row r="893" spans="1:5" x14ac:dyDescent="0.25">
      <c r="A893"/>
      <c r="B893"/>
      <c r="E893"/>
    </row>
    <row r="894" spans="1:5" x14ac:dyDescent="0.25">
      <c r="A894"/>
      <c r="B894"/>
      <c r="E894"/>
    </row>
    <row r="895" spans="1:5" x14ac:dyDescent="0.25">
      <c r="A895"/>
      <c r="B895"/>
      <c r="E895"/>
    </row>
    <row r="896" spans="1:5" x14ac:dyDescent="0.25">
      <c r="A896"/>
      <c r="B896"/>
      <c r="E896"/>
    </row>
    <row r="897" spans="1:5" x14ac:dyDescent="0.25">
      <c r="A897"/>
      <c r="B897"/>
      <c r="E897"/>
    </row>
    <row r="898" spans="1:5" x14ac:dyDescent="0.25">
      <c r="A898"/>
      <c r="B898"/>
      <c r="E898"/>
    </row>
    <row r="899" spans="1:5" x14ac:dyDescent="0.25">
      <c r="A899"/>
      <c r="B899"/>
      <c r="E899"/>
    </row>
    <row r="900" spans="1:5" x14ac:dyDescent="0.25">
      <c r="A900"/>
      <c r="B900"/>
      <c r="E900"/>
    </row>
    <row r="901" spans="1:5" x14ac:dyDescent="0.25">
      <c r="A901"/>
      <c r="B901"/>
      <c r="E901"/>
    </row>
    <row r="902" spans="1:5" x14ac:dyDescent="0.25">
      <c r="A902"/>
      <c r="B902"/>
      <c r="E902"/>
    </row>
    <row r="903" spans="1:5" x14ac:dyDescent="0.25">
      <c r="A903"/>
      <c r="B903"/>
      <c r="E903"/>
    </row>
    <row r="904" spans="1:5" x14ac:dyDescent="0.25">
      <c r="A904"/>
      <c r="B904"/>
      <c r="E904"/>
    </row>
    <row r="905" spans="1:5" x14ac:dyDescent="0.25">
      <c r="A905"/>
      <c r="B905"/>
      <c r="E905"/>
    </row>
    <row r="906" spans="1:5" x14ac:dyDescent="0.25">
      <c r="A906"/>
      <c r="B906"/>
      <c r="E906"/>
    </row>
    <row r="907" spans="1:5" x14ac:dyDescent="0.25">
      <c r="A907"/>
      <c r="B907"/>
      <c r="E907"/>
    </row>
    <row r="908" spans="1:5" x14ac:dyDescent="0.25">
      <c r="A908"/>
      <c r="B908"/>
      <c r="E908"/>
    </row>
    <row r="909" spans="1:5" x14ac:dyDescent="0.25">
      <c r="A909"/>
      <c r="B909"/>
      <c r="E909"/>
    </row>
    <row r="910" spans="1:5" x14ac:dyDescent="0.25">
      <c r="A910"/>
      <c r="B910"/>
      <c r="E910"/>
    </row>
    <row r="911" spans="1:5" x14ac:dyDescent="0.25">
      <c r="A911"/>
      <c r="B911"/>
      <c r="E911"/>
    </row>
    <row r="912" spans="1:5" x14ac:dyDescent="0.25">
      <c r="A912"/>
      <c r="B912"/>
      <c r="E912"/>
    </row>
    <row r="913" spans="1:5" x14ac:dyDescent="0.25">
      <c r="A913"/>
      <c r="B913"/>
      <c r="E913"/>
    </row>
    <row r="914" spans="1:5" x14ac:dyDescent="0.25">
      <c r="A914"/>
      <c r="B914"/>
      <c r="E914"/>
    </row>
    <row r="915" spans="1:5" x14ac:dyDescent="0.25">
      <c r="A915"/>
      <c r="B915"/>
      <c r="E915"/>
    </row>
    <row r="916" spans="1:5" x14ac:dyDescent="0.25">
      <c r="A916"/>
      <c r="B916"/>
      <c r="E916"/>
    </row>
    <row r="917" spans="1:5" x14ac:dyDescent="0.25">
      <c r="A917"/>
      <c r="B917"/>
      <c r="E917"/>
    </row>
    <row r="918" spans="1:5" x14ac:dyDescent="0.25">
      <c r="A918"/>
      <c r="B918"/>
      <c r="E918"/>
    </row>
    <row r="919" spans="1:5" x14ac:dyDescent="0.25">
      <c r="A919"/>
      <c r="B919"/>
      <c r="E919"/>
    </row>
    <row r="920" spans="1:5" x14ac:dyDescent="0.25">
      <c r="A920"/>
      <c r="B920"/>
      <c r="E920"/>
    </row>
    <row r="921" spans="1:5" x14ac:dyDescent="0.25">
      <c r="A921"/>
      <c r="B921"/>
      <c r="E921"/>
    </row>
    <row r="922" spans="1:5" x14ac:dyDescent="0.25">
      <c r="A922"/>
      <c r="B922"/>
      <c r="E922"/>
    </row>
    <row r="923" spans="1:5" x14ac:dyDescent="0.25">
      <c r="A923"/>
      <c r="B923"/>
      <c r="E923"/>
    </row>
    <row r="924" spans="1:5" x14ac:dyDescent="0.25">
      <c r="A924"/>
      <c r="B924"/>
      <c r="E924"/>
    </row>
    <row r="925" spans="1:5" x14ac:dyDescent="0.25">
      <c r="A925"/>
      <c r="B925"/>
      <c r="E925"/>
    </row>
    <row r="926" spans="1:5" x14ac:dyDescent="0.25">
      <c r="A926"/>
      <c r="B926"/>
      <c r="E926"/>
    </row>
    <row r="927" spans="1:5" x14ac:dyDescent="0.25">
      <c r="A927"/>
      <c r="B927"/>
      <c r="E927"/>
    </row>
    <row r="928" spans="1:5" x14ac:dyDescent="0.25">
      <c r="A928"/>
      <c r="B928"/>
      <c r="E928"/>
    </row>
    <row r="929" spans="1:5" x14ac:dyDescent="0.25">
      <c r="A929"/>
      <c r="B929"/>
      <c r="E929"/>
    </row>
    <row r="930" spans="1:5" x14ac:dyDescent="0.25">
      <c r="A930"/>
      <c r="B930"/>
      <c r="E930"/>
    </row>
    <row r="931" spans="1:5" x14ac:dyDescent="0.25">
      <c r="A931"/>
      <c r="B931"/>
      <c r="E931"/>
    </row>
    <row r="932" spans="1:5" x14ac:dyDescent="0.25">
      <c r="A932"/>
      <c r="B932"/>
      <c r="E932"/>
    </row>
    <row r="933" spans="1:5" x14ac:dyDescent="0.25">
      <c r="A933"/>
      <c r="B933"/>
      <c r="E933"/>
    </row>
    <row r="934" spans="1:5" x14ac:dyDescent="0.25">
      <c r="A934"/>
      <c r="B934"/>
      <c r="E934"/>
    </row>
    <row r="935" spans="1:5" x14ac:dyDescent="0.25">
      <c r="A935"/>
      <c r="B935"/>
      <c r="E935"/>
    </row>
    <row r="936" spans="1:5" x14ac:dyDescent="0.25">
      <c r="A936"/>
      <c r="B936"/>
      <c r="E936"/>
    </row>
    <row r="937" spans="1:5" x14ac:dyDescent="0.25">
      <c r="A937"/>
      <c r="B937"/>
      <c r="E937"/>
    </row>
    <row r="938" spans="1:5" x14ac:dyDescent="0.25">
      <c r="A938"/>
      <c r="B938"/>
      <c r="E938"/>
    </row>
    <row r="939" spans="1:5" x14ac:dyDescent="0.25">
      <c r="A939"/>
      <c r="B939"/>
      <c r="E939"/>
    </row>
    <row r="940" spans="1:5" x14ac:dyDescent="0.25">
      <c r="A940"/>
      <c r="B940"/>
      <c r="E940"/>
    </row>
    <row r="941" spans="1:5" x14ac:dyDescent="0.25">
      <c r="A941"/>
      <c r="B941"/>
      <c r="E941"/>
    </row>
    <row r="942" spans="1:5" x14ac:dyDescent="0.25">
      <c r="A942"/>
      <c r="B942"/>
      <c r="E942"/>
    </row>
    <row r="943" spans="1:5" x14ac:dyDescent="0.25">
      <c r="A943"/>
      <c r="B943"/>
      <c r="E943"/>
    </row>
    <row r="944" spans="1:5" x14ac:dyDescent="0.25">
      <c r="A944"/>
      <c r="B944"/>
      <c r="E944"/>
    </row>
    <row r="945" spans="1:5" x14ac:dyDescent="0.25">
      <c r="A945"/>
      <c r="B945"/>
      <c r="E945"/>
    </row>
    <row r="946" spans="1:5" x14ac:dyDescent="0.25">
      <c r="A946"/>
      <c r="B946"/>
      <c r="E946"/>
    </row>
    <row r="947" spans="1:5" x14ac:dyDescent="0.25">
      <c r="A947"/>
      <c r="B947"/>
      <c r="E947"/>
    </row>
    <row r="948" spans="1:5" x14ac:dyDescent="0.25">
      <c r="A948"/>
      <c r="B948"/>
      <c r="E948"/>
    </row>
    <row r="949" spans="1:5" x14ac:dyDescent="0.25">
      <c r="A949"/>
      <c r="B949"/>
      <c r="E949"/>
    </row>
    <row r="950" spans="1:5" x14ac:dyDescent="0.25">
      <c r="A950"/>
      <c r="B950"/>
      <c r="E950"/>
    </row>
    <row r="951" spans="1:5" x14ac:dyDescent="0.25">
      <c r="A951"/>
      <c r="B951"/>
      <c r="E951"/>
    </row>
    <row r="952" spans="1:5" x14ac:dyDescent="0.25">
      <c r="A952"/>
      <c r="B952"/>
      <c r="E952"/>
    </row>
    <row r="953" spans="1:5" x14ac:dyDescent="0.25">
      <c r="A953"/>
      <c r="B953"/>
      <c r="E953"/>
    </row>
    <row r="954" spans="1:5" x14ac:dyDescent="0.25">
      <c r="A954"/>
      <c r="B954"/>
      <c r="E954"/>
    </row>
    <row r="955" spans="1:5" x14ac:dyDescent="0.25">
      <c r="A955"/>
      <c r="B955"/>
      <c r="E955"/>
    </row>
    <row r="956" spans="1:5" x14ac:dyDescent="0.25">
      <c r="A956"/>
      <c r="B956"/>
      <c r="E956"/>
    </row>
    <row r="957" spans="1:5" x14ac:dyDescent="0.25">
      <c r="A957"/>
      <c r="B957"/>
      <c r="E957"/>
    </row>
    <row r="958" spans="1:5" x14ac:dyDescent="0.25">
      <c r="A958"/>
      <c r="B958"/>
      <c r="E958"/>
    </row>
    <row r="959" spans="1:5" x14ac:dyDescent="0.25">
      <c r="A959"/>
      <c r="B959"/>
      <c r="E959"/>
    </row>
    <row r="960" spans="1:5" x14ac:dyDescent="0.25">
      <c r="A960"/>
      <c r="B960"/>
      <c r="E960"/>
    </row>
    <row r="961" spans="1:5" x14ac:dyDescent="0.25">
      <c r="A961"/>
      <c r="B961"/>
      <c r="E961"/>
    </row>
    <row r="962" spans="1:5" x14ac:dyDescent="0.25">
      <c r="A962"/>
      <c r="B962"/>
      <c r="E962"/>
    </row>
    <row r="963" spans="1:5" x14ac:dyDescent="0.25">
      <c r="A963"/>
      <c r="B963"/>
      <c r="E963"/>
    </row>
    <row r="964" spans="1:5" x14ac:dyDescent="0.25">
      <c r="A964"/>
      <c r="B964"/>
      <c r="E964"/>
    </row>
    <row r="965" spans="1:5" x14ac:dyDescent="0.25">
      <c r="A965"/>
      <c r="B965"/>
      <c r="E965"/>
    </row>
    <row r="966" spans="1:5" x14ac:dyDescent="0.25">
      <c r="A966"/>
      <c r="B966"/>
      <c r="E966"/>
    </row>
    <row r="967" spans="1:5" x14ac:dyDescent="0.25">
      <c r="A967"/>
      <c r="B967"/>
      <c r="E967"/>
    </row>
    <row r="968" spans="1:5" x14ac:dyDescent="0.25">
      <c r="A968"/>
      <c r="B968"/>
      <c r="E968"/>
    </row>
    <row r="969" spans="1:5" x14ac:dyDescent="0.25">
      <c r="A969"/>
      <c r="B969"/>
      <c r="E969"/>
    </row>
    <row r="970" spans="1:5" x14ac:dyDescent="0.25">
      <c r="A970"/>
      <c r="B970"/>
      <c r="E970"/>
    </row>
    <row r="971" spans="1:5" x14ac:dyDescent="0.25">
      <c r="A971"/>
      <c r="B971"/>
      <c r="E971"/>
    </row>
    <row r="972" spans="1:5" x14ac:dyDescent="0.25">
      <c r="A972"/>
      <c r="B972"/>
      <c r="E972"/>
    </row>
    <row r="973" spans="1:5" x14ac:dyDescent="0.25">
      <c r="A973"/>
      <c r="B973"/>
      <c r="E973"/>
    </row>
    <row r="974" spans="1:5" x14ac:dyDescent="0.25">
      <c r="A974"/>
      <c r="B974"/>
      <c r="E974"/>
    </row>
    <row r="975" spans="1:5" x14ac:dyDescent="0.25">
      <c r="A975"/>
      <c r="B975"/>
      <c r="E975"/>
    </row>
    <row r="976" spans="1:5" x14ac:dyDescent="0.25">
      <c r="A976"/>
      <c r="B976"/>
      <c r="E976"/>
    </row>
    <row r="977" spans="1:5" x14ac:dyDescent="0.25">
      <c r="A977"/>
      <c r="B977"/>
      <c r="E977"/>
    </row>
    <row r="978" spans="1:5" x14ac:dyDescent="0.25">
      <c r="A978"/>
      <c r="B978"/>
      <c r="E978"/>
    </row>
    <row r="979" spans="1:5" x14ac:dyDescent="0.25">
      <c r="A979"/>
      <c r="B979"/>
      <c r="E979"/>
    </row>
    <row r="980" spans="1:5" x14ac:dyDescent="0.25">
      <c r="A980"/>
      <c r="B980"/>
      <c r="E980"/>
    </row>
    <row r="981" spans="1:5" x14ac:dyDescent="0.25">
      <c r="A981"/>
      <c r="B981"/>
      <c r="E981"/>
    </row>
    <row r="982" spans="1:5" x14ac:dyDescent="0.25">
      <c r="A982"/>
      <c r="B982"/>
      <c r="E982"/>
    </row>
    <row r="983" spans="1:5" x14ac:dyDescent="0.25">
      <c r="A983"/>
      <c r="B983"/>
      <c r="E983"/>
    </row>
    <row r="984" spans="1:5" x14ac:dyDescent="0.25">
      <c r="A984"/>
      <c r="B984"/>
      <c r="E984"/>
    </row>
    <row r="985" spans="1:5" x14ac:dyDescent="0.25">
      <c r="A985"/>
      <c r="B985"/>
      <c r="E985"/>
    </row>
    <row r="986" spans="1:5" x14ac:dyDescent="0.25">
      <c r="A986"/>
      <c r="B986"/>
      <c r="E986"/>
    </row>
    <row r="987" spans="1:5" x14ac:dyDescent="0.25">
      <c r="A987"/>
      <c r="B987"/>
      <c r="E987"/>
    </row>
    <row r="988" spans="1:5" x14ac:dyDescent="0.25">
      <c r="A988"/>
      <c r="B988"/>
      <c r="E988"/>
    </row>
    <row r="989" spans="1:5" x14ac:dyDescent="0.25">
      <c r="A989"/>
      <c r="B989"/>
      <c r="E989"/>
    </row>
    <row r="990" spans="1:5" x14ac:dyDescent="0.25">
      <c r="A990"/>
      <c r="B990"/>
      <c r="E990"/>
    </row>
    <row r="991" spans="1:5" x14ac:dyDescent="0.25">
      <c r="A991"/>
      <c r="B991"/>
      <c r="E991"/>
    </row>
    <row r="992" spans="1:5" x14ac:dyDescent="0.25">
      <c r="A992"/>
      <c r="B992"/>
      <c r="E992"/>
    </row>
    <row r="993" spans="1:5" x14ac:dyDescent="0.25">
      <c r="A993"/>
      <c r="B993"/>
      <c r="E993"/>
    </row>
    <row r="994" spans="1:5" x14ac:dyDescent="0.25">
      <c r="A994"/>
      <c r="B994"/>
      <c r="E994"/>
    </row>
    <row r="995" spans="1:5" x14ac:dyDescent="0.25">
      <c r="A995"/>
      <c r="B995"/>
      <c r="E995"/>
    </row>
    <row r="996" spans="1:5" x14ac:dyDescent="0.25">
      <c r="A996"/>
      <c r="B996"/>
      <c r="E996"/>
    </row>
    <row r="997" spans="1:5" x14ac:dyDescent="0.25">
      <c r="A997"/>
      <c r="B997"/>
      <c r="E997"/>
    </row>
    <row r="998" spans="1:5" x14ac:dyDescent="0.25">
      <c r="A998"/>
      <c r="B998"/>
      <c r="E998"/>
    </row>
    <row r="999" spans="1:5" x14ac:dyDescent="0.25">
      <c r="A999"/>
      <c r="B999"/>
      <c r="E999"/>
    </row>
    <row r="1000" spans="1:5" x14ac:dyDescent="0.25">
      <c r="A1000"/>
      <c r="B1000"/>
      <c r="E1000"/>
    </row>
    <row r="1001" spans="1:5" x14ac:dyDescent="0.25">
      <c r="A1001"/>
      <c r="B1001"/>
      <c r="E1001"/>
    </row>
    <row r="1002" spans="1:5" x14ac:dyDescent="0.25">
      <c r="A1002"/>
      <c r="B1002"/>
      <c r="E1002"/>
    </row>
    <row r="1003" spans="1:5" x14ac:dyDescent="0.25">
      <c r="A1003"/>
      <c r="B1003"/>
      <c r="E1003"/>
    </row>
    <row r="1004" spans="1:5" x14ac:dyDescent="0.25">
      <c r="A1004"/>
      <c r="B1004"/>
      <c r="E1004"/>
    </row>
    <row r="1005" spans="1:5" x14ac:dyDescent="0.25">
      <c r="A1005"/>
      <c r="B1005"/>
      <c r="E1005"/>
    </row>
    <row r="1006" spans="1:5" x14ac:dyDescent="0.25">
      <c r="A1006"/>
      <c r="B1006"/>
      <c r="E1006"/>
    </row>
    <row r="1007" spans="1:5" x14ac:dyDescent="0.25">
      <c r="A1007"/>
      <c r="B1007"/>
      <c r="E1007"/>
    </row>
    <row r="1008" spans="1:5" x14ac:dyDescent="0.25">
      <c r="A1008"/>
      <c r="B1008"/>
      <c r="E1008"/>
    </row>
    <row r="1009" spans="1:5" x14ac:dyDescent="0.25">
      <c r="A1009"/>
      <c r="B1009"/>
      <c r="E1009"/>
    </row>
    <row r="1010" spans="1:5" x14ac:dyDescent="0.25">
      <c r="A1010"/>
      <c r="B1010"/>
      <c r="E1010"/>
    </row>
    <row r="1011" spans="1:5" x14ac:dyDescent="0.25">
      <c r="A1011"/>
      <c r="B1011"/>
      <c r="E1011"/>
    </row>
    <row r="1012" spans="1:5" x14ac:dyDescent="0.25">
      <c r="A1012"/>
      <c r="B1012"/>
      <c r="E1012"/>
    </row>
    <row r="1013" spans="1:5" x14ac:dyDescent="0.25">
      <c r="A1013"/>
      <c r="B1013"/>
      <c r="E1013"/>
    </row>
    <row r="1014" spans="1:5" x14ac:dyDescent="0.25">
      <c r="A1014"/>
      <c r="B1014"/>
      <c r="E1014"/>
    </row>
    <row r="1015" spans="1:5" x14ac:dyDescent="0.25">
      <c r="A1015"/>
      <c r="B1015"/>
      <c r="E1015"/>
    </row>
    <row r="1016" spans="1:5" x14ac:dyDescent="0.25">
      <c r="A1016"/>
      <c r="B1016"/>
      <c r="E1016"/>
    </row>
    <row r="1017" spans="1:5" x14ac:dyDescent="0.25">
      <c r="A1017"/>
      <c r="B1017"/>
      <c r="E1017"/>
    </row>
    <row r="1018" spans="1:5" x14ac:dyDescent="0.25">
      <c r="A1018"/>
      <c r="B1018"/>
      <c r="E1018"/>
    </row>
    <row r="1019" spans="1:5" x14ac:dyDescent="0.25">
      <c r="A1019"/>
      <c r="B1019"/>
      <c r="E1019"/>
    </row>
    <row r="1020" spans="1:5" x14ac:dyDescent="0.25">
      <c r="A1020"/>
      <c r="B1020"/>
      <c r="E1020"/>
    </row>
    <row r="1021" spans="1:5" x14ac:dyDescent="0.25">
      <c r="A1021"/>
      <c r="B1021"/>
      <c r="E1021"/>
    </row>
    <row r="1022" spans="1:5" x14ac:dyDescent="0.25">
      <c r="A1022"/>
      <c r="B1022"/>
      <c r="E1022"/>
    </row>
    <row r="1023" spans="1:5" x14ac:dyDescent="0.25">
      <c r="A1023"/>
      <c r="B1023"/>
      <c r="E1023"/>
    </row>
    <row r="1024" spans="1:5" x14ac:dyDescent="0.25">
      <c r="A1024"/>
      <c r="B1024"/>
      <c r="E1024"/>
    </row>
    <row r="1025" spans="1:5" x14ac:dyDescent="0.25">
      <c r="A1025"/>
      <c r="B1025"/>
      <c r="E1025"/>
    </row>
    <row r="1026" spans="1:5" x14ac:dyDescent="0.25">
      <c r="A1026"/>
      <c r="B1026"/>
      <c r="E1026"/>
    </row>
    <row r="1027" spans="1:5" x14ac:dyDescent="0.25">
      <c r="A1027"/>
      <c r="B1027"/>
      <c r="E1027"/>
    </row>
    <row r="1028" spans="1:5" x14ac:dyDescent="0.25">
      <c r="A1028"/>
      <c r="B1028"/>
      <c r="E1028"/>
    </row>
    <row r="1029" spans="1:5" x14ac:dyDescent="0.25">
      <c r="A1029"/>
      <c r="B1029"/>
      <c r="E1029"/>
    </row>
    <row r="1030" spans="1:5" x14ac:dyDescent="0.25">
      <c r="A1030"/>
      <c r="B1030"/>
      <c r="E1030"/>
    </row>
    <row r="1031" spans="1:5" x14ac:dyDescent="0.25">
      <c r="A1031"/>
      <c r="B1031"/>
      <c r="E1031"/>
    </row>
    <row r="1032" spans="1:5" x14ac:dyDescent="0.25">
      <c r="A1032"/>
      <c r="B1032"/>
      <c r="E1032"/>
    </row>
    <row r="1033" spans="1:5" x14ac:dyDescent="0.25">
      <c r="A1033"/>
      <c r="B1033"/>
      <c r="E1033"/>
    </row>
    <row r="1034" spans="1:5" x14ac:dyDescent="0.25">
      <c r="A1034"/>
      <c r="B1034"/>
      <c r="E1034"/>
    </row>
    <row r="1035" spans="1:5" x14ac:dyDescent="0.25">
      <c r="A1035"/>
      <c r="B1035"/>
      <c r="E1035"/>
    </row>
    <row r="1036" spans="1:5" x14ac:dyDescent="0.25">
      <c r="A1036"/>
      <c r="B1036"/>
      <c r="E1036"/>
    </row>
    <row r="1037" spans="1:5" x14ac:dyDescent="0.25">
      <c r="A1037"/>
      <c r="B1037"/>
      <c r="E1037"/>
    </row>
    <row r="1038" spans="1:5" x14ac:dyDescent="0.25">
      <c r="A1038"/>
      <c r="B1038"/>
      <c r="E1038"/>
    </row>
    <row r="1039" spans="1:5" x14ac:dyDescent="0.25">
      <c r="A1039"/>
      <c r="B1039"/>
      <c r="E1039"/>
    </row>
    <row r="1040" spans="1:5" x14ac:dyDescent="0.25">
      <c r="A1040"/>
      <c r="B1040"/>
      <c r="E1040"/>
    </row>
    <row r="1041" spans="1:5" x14ac:dyDescent="0.25">
      <c r="A1041"/>
      <c r="B1041"/>
      <c r="E1041"/>
    </row>
    <row r="1042" spans="1:5" x14ac:dyDescent="0.25">
      <c r="A1042"/>
      <c r="B1042"/>
      <c r="E1042"/>
    </row>
    <row r="1043" spans="1:5" x14ac:dyDescent="0.25">
      <c r="A1043"/>
      <c r="B1043"/>
      <c r="E1043"/>
    </row>
    <row r="1044" spans="1:5" x14ac:dyDescent="0.25">
      <c r="A1044"/>
      <c r="B1044"/>
      <c r="E1044"/>
    </row>
    <row r="1045" spans="1:5" x14ac:dyDescent="0.25">
      <c r="A1045"/>
      <c r="B1045"/>
      <c r="E1045"/>
    </row>
    <row r="1046" spans="1:5" x14ac:dyDescent="0.25">
      <c r="A1046"/>
      <c r="B1046"/>
      <c r="E1046"/>
    </row>
    <row r="1047" spans="1:5" x14ac:dyDescent="0.25">
      <c r="A1047"/>
      <c r="B1047"/>
      <c r="E1047"/>
    </row>
    <row r="1048" spans="1:5" x14ac:dyDescent="0.25">
      <c r="A1048"/>
      <c r="B1048"/>
      <c r="E1048"/>
    </row>
    <row r="1049" spans="1:5" x14ac:dyDescent="0.25">
      <c r="A1049"/>
      <c r="B1049"/>
      <c r="E1049"/>
    </row>
    <row r="1050" spans="1:5" x14ac:dyDescent="0.25">
      <c r="A1050"/>
      <c r="B1050"/>
      <c r="E1050"/>
    </row>
    <row r="1051" spans="1:5" x14ac:dyDescent="0.25">
      <c r="A1051"/>
      <c r="B1051"/>
      <c r="E1051"/>
    </row>
    <row r="1052" spans="1:5" x14ac:dyDescent="0.25">
      <c r="A1052"/>
      <c r="B1052"/>
      <c r="E1052"/>
    </row>
    <row r="1053" spans="1:5" x14ac:dyDescent="0.25">
      <c r="A1053"/>
      <c r="B1053"/>
      <c r="E1053"/>
    </row>
    <row r="1054" spans="1:5" x14ac:dyDescent="0.25">
      <c r="A1054"/>
      <c r="B1054"/>
      <c r="E1054"/>
    </row>
    <row r="1055" spans="1:5" x14ac:dyDescent="0.25">
      <c r="A1055"/>
      <c r="B1055"/>
      <c r="E1055"/>
    </row>
    <row r="1056" spans="1:5" x14ac:dyDescent="0.25">
      <c r="A1056"/>
      <c r="B1056"/>
      <c r="E1056"/>
    </row>
    <row r="1057" spans="1:5" x14ac:dyDescent="0.25">
      <c r="A1057"/>
      <c r="B1057"/>
      <c r="E1057"/>
    </row>
    <row r="1058" spans="1:5" x14ac:dyDescent="0.25">
      <c r="A1058"/>
      <c r="B1058"/>
      <c r="E1058"/>
    </row>
    <row r="1059" spans="1:5" x14ac:dyDescent="0.25">
      <c r="A1059"/>
      <c r="B1059"/>
      <c r="E1059"/>
    </row>
    <row r="1060" spans="1:5" x14ac:dyDescent="0.25">
      <c r="A1060"/>
      <c r="B1060"/>
      <c r="E1060"/>
    </row>
    <row r="1061" spans="1:5" x14ac:dyDescent="0.25">
      <c r="A1061"/>
      <c r="B1061"/>
      <c r="E1061"/>
    </row>
    <row r="1062" spans="1:5" x14ac:dyDescent="0.25">
      <c r="A1062"/>
      <c r="B1062"/>
      <c r="E1062"/>
    </row>
    <row r="1063" spans="1:5" x14ac:dyDescent="0.25">
      <c r="A1063"/>
      <c r="B1063"/>
      <c r="E1063"/>
    </row>
    <row r="1064" spans="1:5" x14ac:dyDescent="0.25">
      <c r="A1064"/>
      <c r="B1064"/>
      <c r="E1064"/>
    </row>
    <row r="1065" spans="1:5" x14ac:dyDescent="0.25">
      <c r="A1065"/>
      <c r="B1065"/>
      <c r="E1065"/>
    </row>
    <row r="1066" spans="1:5" x14ac:dyDescent="0.25">
      <c r="A1066"/>
      <c r="B1066"/>
      <c r="E1066"/>
    </row>
    <row r="1067" spans="1:5" x14ac:dyDescent="0.25">
      <c r="A1067"/>
      <c r="B1067"/>
      <c r="E1067"/>
    </row>
    <row r="1068" spans="1:5" x14ac:dyDescent="0.25">
      <c r="A1068"/>
      <c r="B1068"/>
      <c r="E1068"/>
    </row>
    <row r="1069" spans="1:5" x14ac:dyDescent="0.25">
      <c r="A1069"/>
      <c r="B1069"/>
      <c r="E1069"/>
    </row>
    <row r="1070" spans="1:5" x14ac:dyDescent="0.25">
      <c r="A1070"/>
      <c r="B1070"/>
      <c r="E1070"/>
    </row>
    <row r="1071" spans="1:5" x14ac:dyDescent="0.25">
      <c r="A1071"/>
      <c r="B1071"/>
      <c r="E1071"/>
    </row>
    <row r="1072" spans="1:5" x14ac:dyDescent="0.25">
      <c r="A1072"/>
      <c r="B1072"/>
      <c r="E1072"/>
    </row>
    <row r="1073" spans="1:5" x14ac:dyDescent="0.25">
      <c r="A1073"/>
      <c r="B1073"/>
      <c r="E1073"/>
    </row>
    <row r="1074" spans="1:5" x14ac:dyDescent="0.25">
      <c r="A1074"/>
      <c r="B1074"/>
      <c r="E1074"/>
    </row>
    <row r="1075" spans="1:5" x14ac:dyDescent="0.25">
      <c r="A1075"/>
      <c r="B1075"/>
      <c r="E1075"/>
    </row>
    <row r="1076" spans="1:5" x14ac:dyDescent="0.25">
      <c r="A1076"/>
      <c r="B1076"/>
      <c r="E1076"/>
    </row>
    <row r="1077" spans="1:5" x14ac:dyDescent="0.25">
      <c r="A1077"/>
      <c r="B1077"/>
      <c r="E1077"/>
    </row>
    <row r="1078" spans="1:5" x14ac:dyDescent="0.25">
      <c r="A1078"/>
      <c r="B1078"/>
      <c r="E1078"/>
    </row>
    <row r="1079" spans="1:5" x14ac:dyDescent="0.25">
      <c r="A1079"/>
      <c r="B1079"/>
      <c r="E1079"/>
    </row>
    <row r="1080" spans="1:5" x14ac:dyDescent="0.25">
      <c r="A1080"/>
      <c r="B1080"/>
      <c r="E1080"/>
    </row>
    <row r="1081" spans="1:5" x14ac:dyDescent="0.25">
      <c r="A1081"/>
      <c r="B1081"/>
      <c r="E1081"/>
    </row>
    <row r="1082" spans="1:5" x14ac:dyDescent="0.25">
      <c r="A1082"/>
      <c r="B1082"/>
      <c r="E1082"/>
    </row>
    <row r="1083" spans="1:5" x14ac:dyDescent="0.25">
      <c r="A1083"/>
      <c r="B1083"/>
      <c r="E1083"/>
    </row>
    <row r="1084" spans="1:5" x14ac:dyDescent="0.25">
      <c r="A1084"/>
      <c r="B1084"/>
      <c r="E1084"/>
    </row>
    <row r="1085" spans="1:5" x14ac:dyDescent="0.25">
      <c r="A1085"/>
      <c r="B1085"/>
      <c r="E1085"/>
    </row>
    <row r="1086" spans="1:5" x14ac:dyDescent="0.25">
      <c r="A1086"/>
      <c r="B1086"/>
      <c r="E1086"/>
    </row>
    <row r="1087" spans="1:5" x14ac:dyDescent="0.25">
      <c r="A1087"/>
      <c r="B1087"/>
      <c r="E1087"/>
    </row>
    <row r="1088" spans="1:5" x14ac:dyDescent="0.25">
      <c r="A1088"/>
      <c r="B1088"/>
      <c r="E1088"/>
    </row>
    <row r="1089" spans="1:5" x14ac:dyDescent="0.25">
      <c r="A1089"/>
      <c r="B1089"/>
      <c r="E1089"/>
    </row>
    <row r="1090" spans="1:5" x14ac:dyDescent="0.25">
      <c r="A1090"/>
      <c r="B1090"/>
      <c r="E1090"/>
    </row>
    <row r="1091" spans="1:5" x14ac:dyDescent="0.25">
      <c r="A1091"/>
      <c r="B1091"/>
      <c r="E1091"/>
    </row>
    <row r="1092" spans="1:5" x14ac:dyDescent="0.25">
      <c r="A1092"/>
      <c r="B1092"/>
      <c r="E1092"/>
    </row>
    <row r="1093" spans="1:5" x14ac:dyDescent="0.25">
      <c r="A1093"/>
      <c r="B1093"/>
      <c r="E1093"/>
    </row>
    <row r="1094" spans="1:5" x14ac:dyDescent="0.25">
      <c r="A1094"/>
      <c r="B1094"/>
      <c r="E1094"/>
    </row>
    <row r="1095" spans="1:5" x14ac:dyDescent="0.25">
      <c r="A1095"/>
      <c r="B1095"/>
      <c r="E1095"/>
    </row>
    <row r="1096" spans="1:5" x14ac:dyDescent="0.25">
      <c r="A1096"/>
      <c r="B1096"/>
      <c r="E1096"/>
    </row>
    <row r="1097" spans="1:5" x14ac:dyDescent="0.25">
      <c r="A1097"/>
      <c r="B1097"/>
      <c r="E1097"/>
    </row>
    <row r="1098" spans="1:5" x14ac:dyDescent="0.25">
      <c r="A1098"/>
      <c r="B1098"/>
      <c r="E1098"/>
    </row>
    <row r="1099" spans="1:5" x14ac:dyDescent="0.25">
      <c r="A1099"/>
      <c r="B1099"/>
      <c r="E1099"/>
    </row>
    <row r="1100" spans="1:5" x14ac:dyDescent="0.25">
      <c r="A1100"/>
      <c r="B1100"/>
      <c r="E1100"/>
    </row>
    <row r="1101" spans="1:5" x14ac:dyDescent="0.25">
      <c r="A1101"/>
      <c r="B1101"/>
      <c r="E1101"/>
    </row>
    <row r="1102" spans="1:5" x14ac:dyDescent="0.25">
      <c r="A1102"/>
      <c r="B1102"/>
      <c r="E1102"/>
    </row>
    <row r="1103" spans="1:5" x14ac:dyDescent="0.25">
      <c r="A1103"/>
      <c r="B1103"/>
      <c r="E1103"/>
    </row>
    <row r="1104" spans="1:5" x14ac:dyDescent="0.25">
      <c r="A1104"/>
      <c r="B1104"/>
      <c r="E1104"/>
    </row>
    <row r="1105" spans="1:5" x14ac:dyDescent="0.25">
      <c r="A1105"/>
      <c r="B1105"/>
      <c r="E1105"/>
    </row>
    <row r="1106" spans="1:5" x14ac:dyDescent="0.25">
      <c r="A1106"/>
      <c r="B1106"/>
      <c r="E1106"/>
    </row>
    <row r="1107" spans="1:5" x14ac:dyDescent="0.25">
      <c r="A1107"/>
      <c r="B1107"/>
      <c r="E1107"/>
    </row>
    <row r="1108" spans="1:5" x14ac:dyDescent="0.25">
      <c r="A1108"/>
      <c r="B1108"/>
      <c r="E1108"/>
    </row>
    <row r="1109" spans="1:5" x14ac:dyDescent="0.25">
      <c r="A1109"/>
      <c r="B1109"/>
      <c r="E1109"/>
    </row>
    <row r="1110" spans="1:5" x14ac:dyDescent="0.25">
      <c r="A1110"/>
      <c r="B1110"/>
      <c r="E1110"/>
    </row>
    <row r="1111" spans="1:5" x14ac:dyDescent="0.25">
      <c r="A1111"/>
      <c r="B1111"/>
      <c r="E1111"/>
    </row>
    <row r="1112" spans="1:5" x14ac:dyDescent="0.25">
      <c r="A1112"/>
      <c r="B1112"/>
      <c r="E1112"/>
    </row>
    <row r="1113" spans="1:5" x14ac:dyDescent="0.25">
      <c r="A1113"/>
      <c r="B1113"/>
      <c r="E1113"/>
    </row>
    <row r="1114" spans="1:5" x14ac:dyDescent="0.25">
      <c r="A1114"/>
      <c r="B1114"/>
      <c r="E1114"/>
    </row>
    <row r="1115" spans="1:5" x14ac:dyDescent="0.25">
      <c r="A1115"/>
      <c r="B1115"/>
      <c r="E1115"/>
    </row>
    <row r="1116" spans="1:5" x14ac:dyDescent="0.25">
      <c r="A1116"/>
      <c r="B1116"/>
      <c r="E1116"/>
    </row>
    <row r="1117" spans="1:5" x14ac:dyDescent="0.25">
      <c r="A1117"/>
      <c r="B1117"/>
      <c r="E1117"/>
    </row>
    <row r="1118" spans="1:5" x14ac:dyDescent="0.25">
      <c r="A1118"/>
      <c r="B1118"/>
      <c r="E1118"/>
    </row>
    <row r="1119" spans="1:5" x14ac:dyDescent="0.25">
      <c r="A1119"/>
      <c r="B1119"/>
      <c r="E1119"/>
    </row>
    <row r="1120" spans="1:5" x14ac:dyDescent="0.25">
      <c r="A1120"/>
      <c r="B1120"/>
      <c r="E1120"/>
    </row>
    <row r="1121" spans="1:5" x14ac:dyDescent="0.25">
      <c r="A1121"/>
      <c r="B1121"/>
      <c r="E1121"/>
    </row>
    <row r="1122" spans="1:5" x14ac:dyDescent="0.25">
      <c r="A1122"/>
      <c r="B1122"/>
      <c r="E1122"/>
    </row>
    <row r="1123" spans="1:5" x14ac:dyDescent="0.25">
      <c r="A1123"/>
      <c r="B1123"/>
      <c r="E1123"/>
    </row>
    <row r="1124" spans="1:5" x14ac:dyDescent="0.25">
      <c r="A1124"/>
      <c r="B1124"/>
      <c r="E1124"/>
    </row>
    <row r="1125" spans="1:5" x14ac:dyDescent="0.25">
      <c r="A1125"/>
      <c r="B1125"/>
      <c r="E1125"/>
    </row>
    <row r="1126" spans="1:5" x14ac:dyDescent="0.25">
      <c r="A1126"/>
      <c r="B1126"/>
      <c r="E1126"/>
    </row>
    <row r="1127" spans="1:5" x14ac:dyDescent="0.25">
      <c r="A1127"/>
      <c r="B1127"/>
      <c r="E1127"/>
    </row>
    <row r="1128" spans="1:5" x14ac:dyDescent="0.25">
      <c r="A1128"/>
      <c r="B1128"/>
      <c r="E1128"/>
    </row>
    <row r="1129" spans="1:5" x14ac:dyDescent="0.25">
      <c r="A1129"/>
      <c r="B1129"/>
      <c r="E1129"/>
    </row>
    <row r="1130" spans="1:5" x14ac:dyDescent="0.25">
      <c r="A1130"/>
      <c r="B1130"/>
      <c r="E1130"/>
    </row>
    <row r="1131" spans="1:5" x14ac:dyDescent="0.25">
      <c r="A1131"/>
      <c r="B1131"/>
      <c r="E1131"/>
    </row>
    <row r="1132" spans="1:5" x14ac:dyDescent="0.25">
      <c r="A1132"/>
      <c r="B1132"/>
      <c r="E1132"/>
    </row>
    <row r="1133" spans="1:5" x14ac:dyDescent="0.25">
      <c r="A1133"/>
      <c r="B1133"/>
      <c r="E1133"/>
    </row>
    <row r="1134" spans="1:5" x14ac:dyDescent="0.25">
      <c r="A1134"/>
      <c r="B1134"/>
      <c r="E1134"/>
    </row>
    <row r="1135" spans="1:5" x14ac:dyDescent="0.25">
      <c r="A1135"/>
      <c r="B1135"/>
      <c r="E1135"/>
    </row>
    <row r="1136" spans="1:5" x14ac:dyDescent="0.25">
      <c r="A1136"/>
      <c r="B1136"/>
      <c r="E1136"/>
    </row>
    <row r="1137" spans="1:5" x14ac:dyDescent="0.25">
      <c r="A1137"/>
      <c r="B1137"/>
      <c r="E1137"/>
    </row>
    <row r="1138" spans="1:5" x14ac:dyDescent="0.25">
      <c r="A1138"/>
      <c r="B1138"/>
      <c r="E1138"/>
    </row>
    <row r="1139" spans="1:5" x14ac:dyDescent="0.25">
      <c r="A1139"/>
      <c r="B1139"/>
      <c r="E1139"/>
    </row>
    <row r="1140" spans="1:5" x14ac:dyDescent="0.25">
      <c r="A1140"/>
      <c r="B1140"/>
      <c r="E1140"/>
    </row>
    <row r="1141" spans="1:5" x14ac:dyDescent="0.25">
      <c r="A1141"/>
      <c r="B1141"/>
      <c r="E1141"/>
    </row>
    <row r="1142" spans="1:5" x14ac:dyDescent="0.25">
      <c r="A1142"/>
      <c r="B1142"/>
      <c r="E1142"/>
    </row>
    <row r="1143" spans="1:5" x14ac:dyDescent="0.25">
      <c r="A1143"/>
      <c r="B1143"/>
      <c r="E1143"/>
    </row>
    <row r="1144" spans="1:5" x14ac:dyDescent="0.25">
      <c r="A1144"/>
      <c r="B1144"/>
      <c r="E1144"/>
    </row>
    <row r="1145" spans="1:5" x14ac:dyDescent="0.25">
      <c r="A1145"/>
      <c r="B1145"/>
      <c r="E1145"/>
    </row>
    <row r="1146" spans="1:5" x14ac:dyDescent="0.25">
      <c r="A1146"/>
      <c r="B1146"/>
      <c r="E1146"/>
    </row>
    <row r="1147" spans="1:5" x14ac:dyDescent="0.25">
      <c r="A1147"/>
      <c r="B1147"/>
      <c r="E1147"/>
    </row>
    <row r="1148" spans="1:5" x14ac:dyDescent="0.25">
      <c r="A1148"/>
      <c r="B1148"/>
      <c r="E1148"/>
    </row>
    <row r="1149" spans="1:5" x14ac:dyDescent="0.25">
      <c r="A1149"/>
      <c r="B1149"/>
      <c r="E1149"/>
    </row>
    <row r="1150" spans="1:5" x14ac:dyDescent="0.25">
      <c r="A1150"/>
      <c r="B1150"/>
      <c r="E1150"/>
    </row>
    <row r="1151" spans="1:5" x14ac:dyDescent="0.25">
      <c r="A1151"/>
      <c r="B1151"/>
      <c r="E1151"/>
    </row>
    <row r="1152" spans="1:5" x14ac:dyDescent="0.25">
      <c r="A1152"/>
      <c r="B1152"/>
      <c r="E1152"/>
    </row>
    <row r="1153" spans="1:5" x14ac:dyDescent="0.25">
      <c r="A1153"/>
      <c r="B1153"/>
      <c r="E1153"/>
    </row>
    <row r="1154" spans="1:5" x14ac:dyDescent="0.25">
      <c r="A1154"/>
      <c r="B1154"/>
      <c r="E1154"/>
    </row>
    <row r="1155" spans="1:5" x14ac:dyDescent="0.25">
      <c r="A1155"/>
      <c r="B1155"/>
      <c r="E1155"/>
    </row>
    <row r="1156" spans="1:5" x14ac:dyDescent="0.25">
      <c r="A1156"/>
      <c r="B1156"/>
      <c r="E1156"/>
    </row>
    <row r="1157" spans="1:5" x14ac:dyDescent="0.25">
      <c r="A1157"/>
      <c r="B1157"/>
      <c r="E1157"/>
    </row>
    <row r="1158" spans="1:5" x14ac:dyDescent="0.25">
      <c r="A1158"/>
      <c r="B1158"/>
      <c r="E1158"/>
    </row>
    <row r="1159" spans="1:5" x14ac:dyDescent="0.25">
      <c r="A1159"/>
      <c r="B1159"/>
      <c r="E1159"/>
    </row>
    <row r="1160" spans="1:5" x14ac:dyDescent="0.25">
      <c r="A1160"/>
      <c r="B1160"/>
      <c r="E1160"/>
    </row>
    <row r="1161" spans="1:5" x14ac:dyDescent="0.25">
      <c r="A1161"/>
      <c r="B1161"/>
      <c r="E1161"/>
    </row>
    <row r="1162" spans="1:5" x14ac:dyDescent="0.25">
      <c r="A1162"/>
      <c r="B1162"/>
      <c r="E1162"/>
    </row>
    <row r="1163" spans="1:5" x14ac:dyDescent="0.25">
      <c r="A1163"/>
      <c r="B1163"/>
      <c r="E1163"/>
    </row>
    <row r="1164" spans="1:5" x14ac:dyDescent="0.25">
      <c r="A1164"/>
      <c r="B1164"/>
      <c r="E1164"/>
    </row>
    <row r="1165" spans="1:5" x14ac:dyDescent="0.25">
      <c r="A1165"/>
      <c r="B1165"/>
      <c r="E1165"/>
    </row>
    <row r="1166" spans="1:5" x14ac:dyDescent="0.25">
      <c r="A1166"/>
      <c r="B1166"/>
      <c r="E1166"/>
    </row>
    <row r="1167" spans="1:5" x14ac:dyDescent="0.25">
      <c r="A1167"/>
      <c r="B1167"/>
      <c r="E1167"/>
    </row>
    <row r="1168" spans="1:5" x14ac:dyDescent="0.25">
      <c r="A1168"/>
      <c r="B1168"/>
      <c r="E1168"/>
    </row>
    <row r="1169" spans="1:5" x14ac:dyDescent="0.25">
      <c r="A1169"/>
      <c r="B1169"/>
      <c r="E1169"/>
    </row>
    <row r="1170" spans="1:5" x14ac:dyDescent="0.25">
      <c r="A1170"/>
      <c r="B1170"/>
      <c r="E1170"/>
    </row>
    <row r="1171" spans="1:5" x14ac:dyDescent="0.25">
      <c r="A1171"/>
      <c r="B1171"/>
      <c r="E1171"/>
    </row>
    <row r="1172" spans="1:5" x14ac:dyDescent="0.25">
      <c r="A1172"/>
      <c r="B1172"/>
      <c r="E1172"/>
    </row>
    <row r="1173" spans="1:5" x14ac:dyDescent="0.25">
      <c r="A1173"/>
      <c r="B1173"/>
      <c r="E1173"/>
    </row>
    <row r="1174" spans="1:5" x14ac:dyDescent="0.25">
      <c r="A1174"/>
      <c r="B1174"/>
      <c r="E1174"/>
    </row>
    <row r="1175" spans="1:5" x14ac:dyDescent="0.25">
      <c r="A1175"/>
      <c r="B1175"/>
      <c r="E1175"/>
    </row>
    <row r="1176" spans="1:5" x14ac:dyDescent="0.25">
      <c r="A1176"/>
      <c r="B1176"/>
      <c r="E1176"/>
    </row>
    <row r="1177" spans="1:5" x14ac:dyDescent="0.25">
      <c r="A1177"/>
      <c r="B1177"/>
      <c r="E1177"/>
    </row>
    <row r="1178" spans="1:5" x14ac:dyDescent="0.25">
      <c r="A1178"/>
      <c r="B1178"/>
      <c r="E1178"/>
    </row>
    <row r="1179" spans="1:5" x14ac:dyDescent="0.25">
      <c r="A1179"/>
      <c r="B1179"/>
      <c r="E1179"/>
    </row>
    <row r="1180" spans="1:5" x14ac:dyDescent="0.25">
      <c r="A1180"/>
      <c r="B1180"/>
      <c r="E1180"/>
    </row>
    <row r="1181" spans="1:5" x14ac:dyDescent="0.25">
      <c r="A1181"/>
      <c r="B1181"/>
      <c r="E1181"/>
    </row>
    <row r="1182" spans="1:5" x14ac:dyDescent="0.25">
      <c r="A1182"/>
      <c r="B1182"/>
      <c r="E1182"/>
    </row>
    <row r="1183" spans="1:5" x14ac:dyDescent="0.25">
      <c r="A1183"/>
      <c r="B1183"/>
      <c r="E1183"/>
    </row>
    <row r="1184" spans="1:5" x14ac:dyDescent="0.25">
      <c r="A1184"/>
      <c r="B1184"/>
      <c r="E1184"/>
    </row>
    <row r="1185" spans="1:5" x14ac:dyDescent="0.25">
      <c r="A1185"/>
      <c r="B1185"/>
      <c r="E1185"/>
    </row>
    <row r="1186" spans="1:5" x14ac:dyDescent="0.25">
      <c r="A1186"/>
      <c r="B1186"/>
      <c r="E1186"/>
    </row>
    <row r="1187" spans="1:5" x14ac:dyDescent="0.25">
      <c r="A1187"/>
      <c r="B1187"/>
      <c r="E1187"/>
    </row>
    <row r="1188" spans="1:5" x14ac:dyDescent="0.25">
      <c r="A1188"/>
      <c r="B1188"/>
      <c r="E1188"/>
    </row>
    <row r="1189" spans="1:5" x14ac:dyDescent="0.25">
      <c r="A1189"/>
      <c r="B1189"/>
      <c r="E1189"/>
    </row>
    <row r="1190" spans="1:5" x14ac:dyDescent="0.25">
      <c r="A1190"/>
      <c r="B1190"/>
      <c r="E1190"/>
    </row>
    <row r="1191" spans="1:5" x14ac:dyDescent="0.25">
      <c r="A1191"/>
      <c r="B1191"/>
      <c r="E1191"/>
    </row>
    <row r="1192" spans="1:5" x14ac:dyDescent="0.25">
      <c r="A1192"/>
      <c r="B1192"/>
      <c r="E1192"/>
    </row>
    <row r="1193" spans="1:5" x14ac:dyDescent="0.25">
      <c r="A1193"/>
      <c r="B1193"/>
      <c r="E1193"/>
    </row>
    <row r="1194" spans="1:5" x14ac:dyDescent="0.25">
      <c r="A1194"/>
      <c r="B1194"/>
      <c r="E1194"/>
    </row>
    <row r="1195" spans="1:5" x14ac:dyDescent="0.25">
      <c r="A1195"/>
      <c r="B1195"/>
      <c r="E1195"/>
    </row>
    <row r="1196" spans="1:5" x14ac:dyDescent="0.25">
      <c r="A1196"/>
      <c r="B1196"/>
      <c r="E1196"/>
    </row>
    <row r="1197" spans="1:5" x14ac:dyDescent="0.25">
      <c r="A1197"/>
      <c r="B1197"/>
      <c r="E1197"/>
    </row>
    <row r="1198" spans="1:5" x14ac:dyDescent="0.25">
      <c r="A1198"/>
      <c r="B1198"/>
      <c r="E1198"/>
    </row>
    <row r="1199" spans="1:5" x14ac:dyDescent="0.25">
      <c r="A1199"/>
      <c r="B1199"/>
      <c r="E1199"/>
    </row>
    <row r="1200" spans="1:5" x14ac:dyDescent="0.25">
      <c r="A1200"/>
      <c r="B1200"/>
      <c r="E1200"/>
    </row>
    <row r="1201" spans="1:5" x14ac:dyDescent="0.25">
      <c r="A1201"/>
      <c r="B1201"/>
      <c r="E1201"/>
    </row>
    <row r="1202" spans="1:5" x14ac:dyDescent="0.25">
      <c r="A1202"/>
      <c r="B1202"/>
      <c r="E1202"/>
    </row>
    <row r="1203" spans="1:5" x14ac:dyDescent="0.25">
      <c r="A1203"/>
      <c r="B1203"/>
      <c r="E1203"/>
    </row>
    <row r="1204" spans="1:5" x14ac:dyDescent="0.25">
      <c r="A1204"/>
      <c r="B1204"/>
      <c r="E1204"/>
    </row>
    <row r="1205" spans="1:5" x14ac:dyDescent="0.25">
      <c r="A1205"/>
      <c r="B1205"/>
      <c r="E1205"/>
    </row>
    <row r="1206" spans="1:5" x14ac:dyDescent="0.25">
      <c r="A1206"/>
      <c r="B1206"/>
      <c r="E1206"/>
    </row>
    <row r="1207" spans="1:5" x14ac:dyDescent="0.25">
      <c r="A1207"/>
      <c r="B1207"/>
      <c r="E1207"/>
    </row>
    <row r="1208" spans="1:5" x14ac:dyDescent="0.25">
      <c r="A1208"/>
      <c r="B1208"/>
      <c r="E1208"/>
    </row>
    <row r="1209" spans="1:5" x14ac:dyDescent="0.25">
      <c r="A1209"/>
      <c r="B1209"/>
      <c r="E1209"/>
    </row>
    <row r="1210" spans="1:5" x14ac:dyDescent="0.25">
      <c r="A1210"/>
      <c r="B1210"/>
      <c r="E1210"/>
    </row>
    <row r="1211" spans="1:5" x14ac:dyDescent="0.25">
      <c r="A1211"/>
      <c r="B1211"/>
      <c r="E1211"/>
    </row>
    <row r="1212" spans="1:5" x14ac:dyDescent="0.25">
      <c r="A1212"/>
      <c r="B1212"/>
      <c r="E1212"/>
    </row>
    <row r="1213" spans="1:5" x14ac:dyDescent="0.25">
      <c r="A1213"/>
      <c r="B1213"/>
      <c r="E1213"/>
    </row>
    <row r="1214" spans="1:5" x14ac:dyDescent="0.25">
      <c r="A1214"/>
      <c r="B1214"/>
      <c r="E1214"/>
    </row>
    <row r="1215" spans="1:5" x14ac:dyDescent="0.25">
      <c r="A1215"/>
      <c r="B1215"/>
      <c r="E1215"/>
    </row>
    <row r="1216" spans="1:5" x14ac:dyDescent="0.25">
      <c r="A1216"/>
      <c r="B1216"/>
      <c r="E1216"/>
    </row>
    <row r="1217" spans="1:5" x14ac:dyDescent="0.25">
      <c r="A1217"/>
      <c r="B1217"/>
      <c r="E1217"/>
    </row>
    <row r="1218" spans="1:5" x14ac:dyDescent="0.25">
      <c r="A1218"/>
      <c r="B1218"/>
      <c r="E1218"/>
    </row>
    <row r="1219" spans="1:5" x14ac:dyDescent="0.25">
      <c r="A1219"/>
      <c r="B1219"/>
      <c r="E1219"/>
    </row>
    <row r="1220" spans="1:5" x14ac:dyDescent="0.25">
      <c r="A1220"/>
      <c r="B1220"/>
      <c r="E1220"/>
    </row>
    <row r="1221" spans="1:5" x14ac:dyDescent="0.25">
      <c r="A1221"/>
      <c r="B1221"/>
      <c r="E1221"/>
    </row>
    <row r="1222" spans="1:5" x14ac:dyDescent="0.25">
      <c r="A1222"/>
      <c r="B1222"/>
      <c r="E1222"/>
    </row>
    <row r="1223" spans="1:5" x14ac:dyDescent="0.25">
      <c r="A1223"/>
      <c r="B1223"/>
      <c r="E1223"/>
    </row>
    <row r="1224" spans="1:5" x14ac:dyDescent="0.25">
      <c r="A1224"/>
      <c r="B1224"/>
      <c r="E1224"/>
    </row>
    <row r="1225" spans="1:5" x14ac:dyDescent="0.25">
      <c r="A1225"/>
      <c r="B1225"/>
      <c r="E1225"/>
    </row>
    <row r="1226" spans="1:5" x14ac:dyDescent="0.25">
      <c r="A1226"/>
      <c r="B1226"/>
      <c r="E1226"/>
    </row>
    <row r="1227" spans="1:5" x14ac:dyDescent="0.25">
      <c r="A1227"/>
      <c r="B1227"/>
      <c r="E1227"/>
    </row>
    <row r="1228" spans="1:5" x14ac:dyDescent="0.25">
      <c r="A1228"/>
      <c r="B1228"/>
      <c r="E1228"/>
    </row>
    <row r="1229" spans="1:5" x14ac:dyDescent="0.25">
      <c r="A1229"/>
      <c r="B1229"/>
      <c r="E1229"/>
    </row>
    <row r="1230" spans="1:5" x14ac:dyDescent="0.25">
      <c r="A1230"/>
      <c r="B1230"/>
      <c r="E1230"/>
    </row>
    <row r="1231" spans="1:5" x14ac:dyDescent="0.25">
      <c r="A1231"/>
      <c r="B1231"/>
      <c r="E1231"/>
    </row>
    <row r="1232" spans="1:5" x14ac:dyDescent="0.25">
      <c r="A1232"/>
      <c r="B1232"/>
      <c r="E1232"/>
    </row>
    <row r="1233" spans="1:5" x14ac:dyDescent="0.25">
      <c r="A1233"/>
      <c r="B1233"/>
      <c r="E1233"/>
    </row>
    <row r="1234" spans="1:5" x14ac:dyDescent="0.25">
      <c r="A1234"/>
      <c r="B1234"/>
      <c r="E1234"/>
    </row>
    <row r="1235" spans="1:5" x14ac:dyDescent="0.25">
      <c r="A1235"/>
      <c r="B1235"/>
      <c r="E1235"/>
    </row>
    <row r="1236" spans="1:5" x14ac:dyDescent="0.25">
      <c r="A1236"/>
      <c r="B1236"/>
      <c r="E1236"/>
    </row>
    <row r="1237" spans="1:5" x14ac:dyDescent="0.25">
      <c r="A1237"/>
      <c r="B1237"/>
      <c r="E1237"/>
    </row>
    <row r="1238" spans="1:5" x14ac:dyDescent="0.25">
      <c r="A1238"/>
      <c r="B1238"/>
      <c r="E1238"/>
    </row>
    <row r="1239" spans="1:5" x14ac:dyDescent="0.25">
      <c r="A1239"/>
      <c r="B1239"/>
      <c r="E1239"/>
    </row>
    <row r="1240" spans="1:5" x14ac:dyDescent="0.25">
      <c r="A1240"/>
      <c r="B1240"/>
      <c r="E1240"/>
    </row>
    <row r="1241" spans="1:5" x14ac:dyDescent="0.25">
      <c r="A1241"/>
      <c r="B1241"/>
      <c r="E1241"/>
    </row>
    <row r="1242" spans="1:5" x14ac:dyDescent="0.25">
      <c r="A1242"/>
      <c r="B1242"/>
      <c r="E1242"/>
    </row>
    <row r="1243" spans="1:5" x14ac:dyDescent="0.25">
      <c r="A1243"/>
      <c r="B1243"/>
      <c r="E1243"/>
    </row>
    <row r="1244" spans="1:5" x14ac:dyDescent="0.25">
      <c r="A1244"/>
      <c r="B1244"/>
      <c r="E1244"/>
    </row>
    <row r="1245" spans="1:5" x14ac:dyDescent="0.25">
      <c r="A1245"/>
      <c r="B1245"/>
      <c r="E1245"/>
    </row>
    <row r="1246" spans="1:5" x14ac:dyDescent="0.25">
      <c r="A1246"/>
      <c r="B1246"/>
      <c r="E1246"/>
    </row>
    <row r="1247" spans="1:5" x14ac:dyDescent="0.25">
      <c r="A1247"/>
      <c r="B1247"/>
      <c r="E1247"/>
    </row>
    <row r="1248" spans="1:5" x14ac:dyDescent="0.25">
      <c r="A1248"/>
      <c r="B1248"/>
      <c r="E1248"/>
    </row>
    <row r="1249" spans="1:5" x14ac:dyDescent="0.25">
      <c r="A1249"/>
      <c r="B1249"/>
      <c r="E1249"/>
    </row>
    <row r="1250" spans="1:5" x14ac:dyDescent="0.25">
      <c r="A1250"/>
      <c r="B1250"/>
      <c r="E1250"/>
    </row>
    <row r="1251" spans="1:5" x14ac:dyDescent="0.25">
      <c r="A1251"/>
      <c r="B1251"/>
      <c r="E1251"/>
    </row>
    <row r="1252" spans="1:5" x14ac:dyDescent="0.25">
      <c r="A1252"/>
      <c r="B1252"/>
      <c r="E1252"/>
    </row>
    <row r="1253" spans="1:5" x14ac:dyDescent="0.25">
      <c r="A1253"/>
      <c r="B1253"/>
      <c r="E1253"/>
    </row>
    <row r="1254" spans="1:5" x14ac:dyDescent="0.25">
      <c r="A1254"/>
      <c r="B1254"/>
      <c r="E1254"/>
    </row>
    <row r="1255" spans="1:5" x14ac:dyDescent="0.25">
      <c r="A1255"/>
      <c r="B1255"/>
      <c r="E1255"/>
    </row>
    <row r="1256" spans="1:5" x14ac:dyDescent="0.25">
      <c r="A1256"/>
      <c r="B1256"/>
      <c r="E1256"/>
    </row>
    <row r="1257" spans="1:5" x14ac:dyDescent="0.25">
      <c r="A1257"/>
      <c r="B1257"/>
      <c r="E1257"/>
    </row>
    <row r="1258" spans="1:5" x14ac:dyDescent="0.25">
      <c r="A1258"/>
      <c r="B1258"/>
      <c r="E1258"/>
    </row>
    <row r="1259" spans="1:5" x14ac:dyDescent="0.25">
      <c r="A1259"/>
      <c r="B1259"/>
      <c r="E1259"/>
    </row>
    <row r="1260" spans="1:5" x14ac:dyDescent="0.25">
      <c r="A1260"/>
      <c r="B1260"/>
      <c r="E1260"/>
    </row>
    <row r="1261" spans="1:5" x14ac:dyDescent="0.25">
      <c r="A1261"/>
      <c r="B1261"/>
      <c r="E1261"/>
    </row>
    <row r="1262" spans="1:5" x14ac:dyDescent="0.25">
      <c r="A1262"/>
      <c r="B1262"/>
      <c r="E1262"/>
    </row>
    <row r="1263" spans="1:5" x14ac:dyDescent="0.25">
      <c r="A1263"/>
      <c r="B1263"/>
      <c r="E1263"/>
    </row>
    <row r="1264" spans="1:5" x14ac:dyDescent="0.25">
      <c r="A1264"/>
      <c r="B1264"/>
      <c r="E1264"/>
    </row>
    <row r="1265" spans="1:5" x14ac:dyDescent="0.25">
      <c r="A1265"/>
      <c r="B1265"/>
      <c r="E1265"/>
    </row>
    <row r="1266" spans="1:5" x14ac:dyDescent="0.25">
      <c r="A1266"/>
      <c r="B1266"/>
      <c r="E1266"/>
    </row>
    <row r="1267" spans="1:5" x14ac:dyDescent="0.25">
      <c r="A1267"/>
      <c r="B1267"/>
      <c r="E1267"/>
    </row>
    <row r="1268" spans="1:5" x14ac:dyDescent="0.25">
      <c r="A1268"/>
      <c r="B1268"/>
      <c r="E1268"/>
    </row>
    <row r="1269" spans="1:5" x14ac:dyDescent="0.25">
      <c r="A1269"/>
      <c r="B1269"/>
      <c r="E1269"/>
    </row>
    <row r="1270" spans="1:5" x14ac:dyDescent="0.25">
      <c r="A1270"/>
      <c r="B1270"/>
      <c r="E1270"/>
    </row>
    <row r="1271" spans="1:5" x14ac:dyDescent="0.25">
      <c r="A1271"/>
      <c r="B1271"/>
      <c r="E1271"/>
    </row>
    <row r="1272" spans="1:5" x14ac:dyDescent="0.25">
      <c r="A1272"/>
      <c r="B1272"/>
      <c r="E1272"/>
    </row>
    <row r="1273" spans="1:5" x14ac:dyDescent="0.25">
      <c r="A1273"/>
      <c r="B1273"/>
      <c r="E1273"/>
    </row>
    <row r="1274" spans="1:5" x14ac:dyDescent="0.25">
      <c r="A1274"/>
      <c r="B1274"/>
      <c r="E1274"/>
    </row>
    <row r="1275" spans="1:5" x14ac:dyDescent="0.25">
      <c r="A1275"/>
      <c r="B1275"/>
      <c r="E1275"/>
    </row>
    <row r="1276" spans="1:5" x14ac:dyDescent="0.25">
      <c r="A1276"/>
      <c r="B1276"/>
      <c r="E1276"/>
    </row>
    <row r="1277" spans="1:5" x14ac:dyDescent="0.25">
      <c r="A1277"/>
      <c r="B1277"/>
      <c r="E1277"/>
    </row>
    <row r="1278" spans="1:5" x14ac:dyDescent="0.25">
      <c r="A1278"/>
      <c r="B1278"/>
      <c r="E1278"/>
    </row>
    <row r="1279" spans="1:5" x14ac:dyDescent="0.25">
      <c r="A1279"/>
      <c r="B1279"/>
      <c r="E1279"/>
    </row>
    <row r="1280" spans="1:5" x14ac:dyDescent="0.25">
      <c r="A1280"/>
      <c r="B1280"/>
      <c r="E1280"/>
    </row>
    <row r="1281" spans="1:5" x14ac:dyDescent="0.25">
      <c r="A1281"/>
      <c r="B1281"/>
      <c r="E1281"/>
    </row>
    <row r="1282" spans="1:5" x14ac:dyDescent="0.25">
      <c r="A1282"/>
      <c r="B1282"/>
      <c r="E1282"/>
    </row>
    <row r="1283" spans="1:5" x14ac:dyDescent="0.25">
      <c r="A1283"/>
      <c r="B1283"/>
      <c r="E1283"/>
    </row>
    <row r="1284" spans="1:5" x14ac:dyDescent="0.25">
      <c r="A1284"/>
      <c r="B1284"/>
      <c r="E1284"/>
    </row>
    <row r="1285" spans="1:5" x14ac:dyDescent="0.25">
      <c r="A1285"/>
      <c r="B1285"/>
      <c r="E1285"/>
    </row>
    <row r="1286" spans="1:5" x14ac:dyDescent="0.25">
      <c r="A1286"/>
      <c r="B1286"/>
      <c r="E1286"/>
    </row>
    <row r="1287" spans="1:5" x14ac:dyDescent="0.25">
      <c r="A1287"/>
      <c r="B1287"/>
      <c r="E1287"/>
    </row>
    <row r="1288" spans="1:5" x14ac:dyDescent="0.25">
      <c r="A1288"/>
      <c r="B1288"/>
      <c r="E1288"/>
    </row>
    <row r="1289" spans="1:5" x14ac:dyDescent="0.25">
      <c r="A1289"/>
      <c r="B1289"/>
      <c r="E1289"/>
    </row>
    <row r="1290" spans="1:5" x14ac:dyDescent="0.25">
      <c r="A1290"/>
      <c r="B1290"/>
      <c r="E1290"/>
    </row>
    <row r="1291" spans="1:5" x14ac:dyDescent="0.25">
      <c r="A1291"/>
      <c r="B1291"/>
      <c r="E1291"/>
    </row>
    <row r="1292" spans="1:5" x14ac:dyDescent="0.25">
      <c r="A1292"/>
      <c r="B1292"/>
      <c r="E1292"/>
    </row>
    <row r="1293" spans="1:5" x14ac:dyDescent="0.25">
      <c r="A1293"/>
      <c r="B1293"/>
      <c r="E1293"/>
    </row>
    <row r="1294" spans="1:5" x14ac:dyDescent="0.25">
      <c r="A1294"/>
      <c r="B1294"/>
      <c r="E1294"/>
    </row>
    <row r="1295" spans="1:5" x14ac:dyDescent="0.25">
      <c r="A1295"/>
      <c r="B1295"/>
      <c r="E1295"/>
    </row>
    <row r="1296" spans="1:5" x14ac:dyDescent="0.25">
      <c r="A1296"/>
      <c r="B1296"/>
      <c r="E1296"/>
    </row>
    <row r="1297" spans="1:5" x14ac:dyDescent="0.25">
      <c r="A1297"/>
      <c r="B1297"/>
      <c r="E1297"/>
    </row>
    <row r="1298" spans="1:5" x14ac:dyDescent="0.25">
      <c r="A1298"/>
      <c r="B1298"/>
      <c r="E1298"/>
    </row>
    <row r="1299" spans="1:5" x14ac:dyDescent="0.25">
      <c r="A1299"/>
      <c r="B1299"/>
      <c r="E1299"/>
    </row>
    <row r="1300" spans="1:5" x14ac:dyDescent="0.25">
      <c r="A1300"/>
      <c r="B1300"/>
      <c r="E1300"/>
    </row>
    <row r="1301" spans="1:5" x14ac:dyDescent="0.25">
      <c r="A1301"/>
      <c r="B1301"/>
      <c r="E1301"/>
    </row>
    <row r="1302" spans="1:5" x14ac:dyDescent="0.25">
      <c r="A1302"/>
      <c r="B1302"/>
      <c r="E1302"/>
    </row>
    <row r="1303" spans="1:5" x14ac:dyDescent="0.25">
      <c r="A1303"/>
      <c r="B1303"/>
      <c r="E1303"/>
    </row>
    <row r="1304" spans="1:5" x14ac:dyDescent="0.25">
      <c r="A1304"/>
      <c r="B1304"/>
      <c r="E1304"/>
    </row>
    <row r="1305" spans="1:5" x14ac:dyDescent="0.25">
      <c r="A1305"/>
      <c r="B1305"/>
      <c r="E1305"/>
    </row>
    <row r="1306" spans="1:5" x14ac:dyDescent="0.25">
      <c r="A1306"/>
      <c r="B1306"/>
      <c r="E1306"/>
    </row>
    <row r="1307" spans="1:5" x14ac:dyDescent="0.25">
      <c r="A1307"/>
      <c r="B1307"/>
      <c r="E1307"/>
    </row>
    <row r="1308" spans="1:5" x14ac:dyDescent="0.25">
      <c r="A1308"/>
      <c r="B1308"/>
      <c r="E1308"/>
    </row>
    <row r="1309" spans="1:5" x14ac:dyDescent="0.25">
      <c r="A1309"/>
      <c r="B1309"/>
      <c r="E1309"/>
    </row>
    <row r="1310" spans="1:5" x14ac:dyDescent="0.25">
      <c r="A1310"/>
      <c r="B1310"/>
      <c r="E1310"/>
    </row>
    <row r="1311" spans="1:5" x14ac:dyDescent="0.25">
      <c r="A1311"/>
      <c r="B1311"/>
      <c r="E1311"/>
    </row>
    <row r="1312" spans="1:5" x14ac:dyDescent="0.25">
      <c r="A1312"/>
      <c r="B1312"/>
      <c r="E1312"/>
    </row>
    <row r="1313" spans="1:5" x14ac:dyDescent="0.25">
      <c r="A1313"/>
      <c r="B1313"/>
      <c r="E1313"/>
    </row>
    <row r="1314" spans="1:5" x14ac:dyDescent="0.25">
      <c r="A1314"/>
      <c r="B1314"/>
      <c r="E1314"/>
    </row>
    <row r="1315" spans="1:5" x14ac:dyDescent="0.25">
      <c r="A1315"/>
      <c r="B1315"/>
      <c r="E1315"/>
    </row>
    <row r="1316" spans="1:5" x14ac:dyDescent="0.25">
      <c r="A1316"/>
      <c r="B1316"/>
      <c r="E1316"/>
    </row>
    <row r="1317" spans="1:5" x14ac:dyDescent="0.25">
      <c r="A1317"/>
      <c r="B1317"/>
      <c r="E1317"/>
    </row>
    <row r="1318" spans="1:5" x14ac:dyDescent="0.25">
      <c r="A1318"/>
      <c r="B1318"/>
      <c r="E1318"/>
    </row>
    <row r="1319" spans="1:5" x14ac:dyDescent="0.25">
      <c r="A1319"/>
      <c r="B1319"/>
      <c r="E1319"/>
    </row>
    <row r="1320" spans="1:5" x14ac:dyDescent="0.25">
      <c r="A1320"/>
      <c r="B1320"/>
      <c r="E1320"/>
    </row>
    <row r="1321" spans="1:5" x14ac:dyDescent="0.25">
      <c r="A1321"/>
      <c r="B1321"/>
      <c r="E1321"/>
    </row>
    <row r="1322" spans="1:5" x14ac:dyDescent="0.25">
      <c r="A1322"/>
      <c r="B1322"/>
      <c r="E1322"/>
    </row>
    <row r="1323" spans="1:5" x14ac:dyDescent="0.25">
      <c r="A1323"/>
      <c r="B1323"/>
      <c r="E1323"/>
    </row>
    <row r="1324" spans="1:5" x14ac:dyDescent="0.25">
      <c r="A1324"/>
      <c r="B1324"/>
      <c r="E1324"/>
    </row>
    <row r="1325" spans="1:5" x14ac:dyDescent="0.25">
      <c r="A1325"/>
      <c r="B1325"/>
      <c r="E1325"/>
    </row>
    <row r="1326" spans="1:5" x14ac:dyDescent="0.25">
      <c r="A1326"/>
      <c r="B1326"/>
      <c r="E1326"/>
    </row>
    <row r="1327" spans="1:5" x14ac:dyDescent="0.25">
      <c r="A1327"/>
      <c r="B1327"/>
      <c r="E1327"/>
    </row>
    <row r="1328" spans="1:5" x14ac:dyDescent="0.25">
      <c r="A1328"/>
      <c r="B1328"/>
      <c r="E1328"/>
    </row>
    <row r="1329" spans="1:5" x14ac:dyDescent="0.25">
      <c r="A1329"/>
      <c r="B1329"/>
      <c r="E1329"/>
    </row>
    <row r="1330" spans="1:5" x14ac:dyDescent="0.25">
      <c r="A1330"/>
      <c r="B1330"/>
      <c r="E1330"/>
    </row>
    <row r="1331" spans="1:5" x14ac:dyDescent="0.25">
      <c r="A1331"/>
      <c r="B1331"/>
      <c r="E1331"/>
    </row>
    <row r="1332" spans="1:5" x14ac:dyDescent="0.25">
      <c r="A1332"/>
      <c r="B1332"/>
      <c r="E1332"/>
    </row>
    <row r="1333" spans="1:5" x14ac:dyDescent="0.25">
      <c r="A1333"/>
      <c r="B1333"/>
      <c r="E1333"/>
    </row>
    <row r="1334" spans="1:5" x14ac:dyDescent="0.25">
      <c r="A1334"/>
      <c r="B1334"/>
      <c r="E1334"/>
    </row>
    <row r="1335" spans="1:5" x14ac:dyDescent="0.25">
      <c r="A1335"/>
      <c r="B1335"/>
      <c r="E1335"/>
    </row>
    <row r="1336" spans="1:5" x14ac:dyDescent="0.25">
      <c r="A1336"/>
      <c r="B1336"/>
      <c r="E1336"/>
    </row>
    <row r="1337" spans="1:5" x14ac:dyDescent="0.25">
      <c r="A1337"/>
      <c r="B1337"/>
      <c r="E1337"/>
    </row>
    <row r="1338" spans="1:5" x14ac:dyDescent="0.25">
      <c r="A1338"/>
      <c r="B1338"/>
      <c r="E1338"/>
    </row>
    <row r="1339" spans="1:5" x14ac:dyDescent="0.25">
      <c r="A1339"/>
      <c r="B1339"/>
      <c r="E1339"/>
    </row>
    <row r="1340" spans="1:5" x14ac:dyDescent="0.25">
      <c r="A1340"/>
      <c r="B1340"/>
      <c r="E1340"/>
    </row>
    <row r="1341" spans="1:5" x14ac:dyDescent="0.25">
      <c r="A1341"/>
      <c r="B1341"/>
      <c r="E1341"/>
    </row>
    <row r="1342" spans="1:5" x14ac:dyDescent="0.25">
      <c r="A1342"/>
      <c r="B1342"/>
      <c r="E1342"/>
    </row>
    <row r="1343" spans="1:5" x14ac:dyDescent="0.25">
      <c r="A1343"/>
      <c r="B1343"/>
      <c r="E1343"/>
    </row>
    <row r="1344" spans="1:5" x14ac:dyDescent="0.25">
      <c r="A1344"/>
      <c r="B1344"/>
      <c r="E1344"/>
    </row>
    <row r="1345" spans="1:5" x14ac:dyDescent="0.25">
      <c r="A1345"/>
      <c r="B1345"/>
      <c r="E1345"/>
    </row>
    <row r="1346" spans="1:5" x14ac:dyDescent="0.25">
      <c r="A1346"/>
      <c r="B1346"/>
      <c r="E1346"/>
    </row>
    <row r="1347" spans="1:5" x14ac:dyDescent="0.25">
      <c r="A1347"/>
      <c r="B1347"/>
      <c r="E1347"/>
    </row>
    <row r="1348" spans="1:5" x14ac:dyDescent="0.25">
      <c r="A1348"/>
      <c r="B1348"/>
      <c r="E1348"/>
    </row>
    <row r="1349" spans="1:5" x14ac:dyDescent="0.25">
      <c r="A1349"/>
      <c r="B1349"/>
      <c r="E1349"/>
    </row>
    <row r="1350" spans="1:5" x14ac:dyDescent="0.25">
      <c r="A1350"/>
      <c r="B1350"/>
      <c r="E1350"/>
    </row>
    <row r="1351" spans="1:5" x14ac:dyDescent="0.25">
      <c r="A1351"/>
      <c r="B1351"/>
      <c r="E1351"/>
    </row>
    <row r="1352" spans="1:5" x14ac:dyDescent="0.25">
      <c r="A1352"/>
      <c r="B1352"/>
      <c r="E1352"/>
    </row>
    <row r="1353" spans="1:5" x14ac:dyDescent="0.25">
      <c r="A1353"/>
      <c r="B1353"/>
      <c r="E1353"/>
    </row>
    <row r="1354" spans="1:5" x14ac:dyDescent="0.25">
      <c r="A1354"/>
      <c r="B1354"/>
      <c r="E1354"/>
    </row>
    <row r="1355" spans="1:5" x14ac:dyDescent="0.25">
      <c r="A1355"/>
      <c r="B1355"/>
      <c r="E1355"/>
    </row>
    <row r="1356" spans="1:5" x14ac:dyDescent="0.25">
      <c r="A1356"/>
      <c r="B1356"/>
      <c r="E1356"/>
    </row>
    <row r="1357" spans="1:5" x14ac:dyDescent="0.25">
      <c r="A1357"/>
      <c r="B1357"/>
      <c r="E1357"/>
    </row>
    <row r="1358" spans="1:5" x14ac:dyDescent="0.25">
      <c r="A1358"/>
      <c r="B1358"/>
      <c r="E1358"/>
    </row>
    <row r="1359" spans="1:5" x14ac:dyDescent="0.25">
      <c r="A1359"/>
      <c r="B1359"/>
      <c r="E1359"/>
    </row>
    <row r="1360" spans="1:5" x14ac:dyDescent="0.25">
      <c r="A1360"/>
      <c r="B1360"/>
      <c r="E1360"/>
    </row>
    <row r="1361" spans="1:5" x14ac:dyDescent="0.25">
      <c r="A1361"/>
      <c r="B1361"/>
      <c r="E1361"/>
    </row>
    <row r="1362" spans="1:5" x14ac:dyDescent="0.25">
      <c r="A1362"/>
      <c r="B1362"/>
      <c r="E1362"/>
    </row>
    <row r="1363" spans="1:5" x14ac:dyDescent="0.25">
      <c r="A1363"/>
      <c r="B1363"/>
      <c r="E1363"/>
    </row>
    <row r="1364" spans="1:5" x14ac:dyDescent="0.25">
      <c r="A1364"/>
      <c r="B1364"/>
      <c r="E1364"/>
    </row>
    <row r="1365" spans="1:5" x14ac:dyDescent="0.25">
      <c r="A1365"/>
      <c r="B1365"/>
      <c r="E1365"/>
    </row>
    <row r="1366" spans="1:5" x14ac:dyDescent="0.25">
      <c r="A1366"/>
      <c r="B1366"/>
      <c r="E1366"/>
    </row>
    <row r="1367" spans="1:5" x14ac:dyDescent="0.25">
      <c r="A1367"/>
      <c r="B1367"/>
      <c r="E1367"/>
    </row>
    <row r="1368" spans="1:5" x14ac:dyDescent="0.25">
      <c r="A1368"/>
      <c r="B1368"/>
      <c r="E1368"/>
    </row>
    <row r="1369" spans="1:5" x14ac:dyDescent="0.25">
      <c r="A1369"/>
      <c r="B1369"/>
      <c r="E1369"/>
    </row>
    <row r="1370" spans="1:5" x14ac:dyDescent="0.25">
      <c r="A1370"/>
      <c r="B1370"/>
      <c r="E1370"/>
    </row>
    <row r="1371" spans="1:5" x14ac:dyDescent="0.25">
      <c r="A1371"/>
      <c r="B1371"/>
      <c r="E1371"/>
    </row>
    <row r="1372" spans="1:5" x14ac:dyDescent="0.25">
      <c r="A1372"/>
      <c r="B1372"/>
      <c r="E1372"/>
    </row>
    <row r="1373" spans="1:5" x14ac:dyDescent="0.25">
      <c r="A1373"/>
      <c r="B1373"/>
      <c r="E1373"/>
    </row>
    <row r="1374" spans="1:5" x14ac:dyDescent="0.25">
      <c r="A1374"/>
      <c r="B1374"/>
      <c r="E1374"/>
    </row>
    <row r="1375" spans="1:5" x14ac:dyDescent="0.25">
      <c r="A1375"/>
      <c r="B1375"/>
      <c r="E1375"/>
    </row>
    <row r="1376" spans="1:5" x14ac:dyDescent="0.25">
      <c r="A1376"/>
      <c r="B1376"/>
      <c r="E1376"/>
    </row>
    <row r="1377" spans="1:5" x14ac:dyDescent="0.25">
      <c r="A1377"/>
      <c r="B1377"/>
      <c r="E1377"/>
    </row>
    <row r="1378" spans="1:5" x14ac:dyDescent="0.25">
      <c r="A1378"/>
      <c r="B1378"/>
      <c r="E1378"/>
    </row>
    <row r="1379" spans="1:5" x14ac:dyDescent="0.25">
      <c r="A1379"/>
      <c r="B1379"/>
      <c r="E1379"/>
    </row>
    <row r="1380" spans="1:5" x14ac:dyDescent="0.25">
      <c r="A1380"/>
      <c r="B1380"/>
      <c r="E1380"/>
    </row>
    <row r="1381" spans="1:5" x14ac:dyDescent="0.25">
      <c r="A1381"/>
      <c r="B1381"/>
      <c r="E1381"/>
    </row>
    <row r="1382" spans="1:5" x14ac:dyDescent="0.25">
      <c r="A1382"/>
      <c r="B1382"/>
      <c r="E1382"/>
    </row>
    <row r="1383" spans="1:5" x14ac:dyDescent="0.25">
      <c r="A1383"/>
      <c r="B1383"/>
      <c r="E1383"/>
    </row>
    <row r="1384" spans="1:5" x14ac:dyDescent="0.25">
      <c r="A1384"/>
      <c r="B1384"/>
      <c r="E1384"/>
    </row>
    <row r="1385" spans="1:5" x14ac:dyDescent="0.25">
      <c r="A1385"/>
      <c r="B1385"/>
      <c r="E1385"/>
    </row>
    <row r="1386" spans="1:5" x14ac:dyDescent="0.25">
      <c r="A1386"/>
      <c r="B1386"/>
      <c r="E1386"/>
    </row>
    <row r="1387" spans="1:5" x14ac:dyDescent="0.25">
      <c r="A1387"/>
      <c r="B1387"/>
      <c r="E1387"/>
    </row>
    <row r="1388" spans="1:5" x14ac:dyDescent="0.25">
      <c r="A1388"/>
      <c r="B1388"/>
      <c r="E1388"/>
    </row>
    <row r="1389" spans="1:5" x14ac:dyDescent="0.25">
      <c r="A1389"/>
      <c r="B1389"/>
      <c r="E1389"/>
    </row>
    <row r="1390" spans="1:5" x14ac:dyDescent="0.25">
      <c r="A1390"/>
      <c r="B1390"/>
      <c r="E1390"/>
    </row>
    <row r="1391" spans="1:5" x14ac:dyDescent="0.25">
      <c r="A1391"/>
      <c r="B1391"/>
      <c r="E1391"/>
    </row>
    <row r="1392" spans="1:5" x14ac:dyDescent="0.25">
      <c r="A1392"/>
      <c r="B1392"/>
      <c r="E1392"/>
    </row>
    <row r="1393" spans="1:5" x14ac:dyDescent="0.25">
      <c r="A1393"/>
      <c r="B1393"/>
      <c r="E1393"/>
    </row>
    <row r="1394" spans="1:5" x14ac:dyDescent="0.25">
      <c r="A1394"/>
      <c r="B1394"/>
      <c r="E1394"/>
    </row>
    <row r="1395" spans="1:5" x14ac:dyDescent="0.25">
      <c r="A1395"/>
      <c r="B1395"/>
      <c r="E1395"/>
    </row>
    <row r="1396" spans="1:5" x14ac:dyDescent="0.25">
      <c r="A1396"/>
      <c r="B1396"/>
      <c r="E1396"/>
    </row>
    <row r="1397" spans="1:5" x14ac:dyDescent="0.25">
      <c r="A1397"/>
      <c r="B1397"/>
      <c r="E1397"/>
    </row>
    <row r="1398" spans="1:5" x14ac:dyDescent="0.25">
      <c r="A1398"/>
      <c r="B1398"/>
      <c r="E1398"/>
    </row>
    <row r="1399" spans="1:5" x14ac:dyDescent="0.25">
      <c r="A1399"/>
      <c r="B1399"/>
      <c r="E1399"/>
    </row>
    <row r="1400" spans="1:5" x14ac:dyDescent="0.25">
      <c r="A1400"/>
      <c r="B1400"/>
      <c r="E1400"/>
    </row>
    <row r="1401" spans="1:5" x14ac:dyDescent="0.25">
      <c r="A1401"/>
      <c r="B1401"/>
      <c r="E1401"/>
    </row>
    <row r="1402" spans="1:5" x14ac:dyDescent="0.25">
      <c r="A1402"/>
      <c r="B1402"/>
      <c r="E1402"/>
    </row>
    <row r="1403" spans="1:5" x14ac:dyDescent="0.25">
      <c r="A1403"/>
      <c r="B1403"/>
      <c r="E1403"/>
    </row>
    <row r="1404" spans="1:5" x14ac:dyDescent="0.25">
      <c r="A1404"/>
      <c r="B1404"/>
      <c r="E1404"/>
    </row>
    <row r="1405" spans="1:5" x14ac:dyDescent="0.25">
      <c r="A1405"/>
      <c r="B1405"/>
      <c r="E1405"/>
    </row>
    <row r="1406" spans="1:5" x14ac:dyDescent="0.25">
      <c r="A1406"/>
      <c r="B1406"/>
      <c r="E1406"/>
    </row>
    <row r="1407" spans="1:5" x14ac:dyDescent="0.25">
      <c r="A1407"/>
      <c r="B1407"/>
      <c r="E1407"/>
    </row>
    <row r="1408" spans="1:5" x14ac:dyDescent="0.25">
      <c r="A1408"/>
      <c r="B1408"/>
      <c r="E1408"/>
    </row>
    <row r="1409" spans="1:5" x14ac:dyDescent="0.25">
      <c r="A1409"/>
      <c r="B1409"/>
      <c r="E1409"/>
    </row>
    <row r="1410" spans="1:5" x14ac:dyDescent="0.25">
      <c r="A1410"/>
      <c r="B1410"/>
      <c r="E1410"/>
    </row>
    <row r="1411" spans="1:5" x14ac:dyDescent="0.25">
      <c r="A1411"/>
      <c r="B1411"/>
      <c r="E1411"/>
    </row>
    <row r="1412" spans="1:5" x14ac:dyDescent="0.25">
      <c r="A1412"/>
      <c r="B1412"/>
      <c r="E1412"/>
    </row>
    <row r="1413" spans="1:5" x14ac:dyDescent="0.25">
      <c r="A1413"/>
      <c r="B1413"/>
      <c r="E1413"/>
    </row>
    <row r="1414" spans="1:5" x14ac:dyDescent="0.25">
      <c r="A1414"/>
      <c r="B1414"/>
      <c r="E1414"/>
    </row>
    <row r="1415" spans="1:5" x14ac:dyDescent="0.25">
      <c r="A1415"/>
      <c r="B1415"/>
      <c r="E1415"/>
    </row>
    <row r="1416" spans="1:5" x14ac:dyDescent="0.25">
      <c r="A1416"/>
      <c r="B1416"/>
      <c r="E1416"/>
    </row>
    <row r="1417" spans="1:5" x14ac:dyDescent="0.25">
      <c r="A1417"/>
      <c r="B1417"/>
      <c r="E1417"/>
    </row>
    <row r="1418" spans="1:5" x14ac:dyDescent="0.25">
      <c r="A1418"/>
      <c r="B1418"/>
      <c r="E1418"/>
    </row>
    <row r="1419" spans="1:5" x14ac:dyDescent="0.25">
      <c r="A1419"/>
      <c r="B1419"/>
      <c r="E1419"/>
    </row>
    <row r="1420" spans="1:5" x14ac:dyDescent="0.25">
      <c r="A1420"/>
      <c r="B1420"/>
      <c r="E1420"/>
    </row>
    <row r="1421" spans="1:5" x14ac:dyDescent="0.25">
      <c r="A1421"/>
      <c r="B1421"/>
      <c r="E1421"/>
    </row>
    <row r="1422" spans="1:5" x14ac:dyDescent="0.25">
      <c r="A1422"/>
      <c r="B1422"/>
      <c r="E1422"/>
    </row>
    <row r="1423" spans="1:5" x14ac:dyDescent="0.25">
      <c r="A1423"/>
      <c r="B1423"/>
      <c r="E1423"/>
    </row>
    <row r="1424" spans="1:5" x14ac:dyDescent="0.25">
      <c r="A1424"/>
      <c r="B1424"/>
      <c r="E1424"/>
    </row>
    <row r="1425" spans="1:5" x14ac:dyDescent="0.25">
      <c r="A1425"/>
      <c r="B1425"/>
      <c r="E1425"/>
    </row>
    <row r="1426" spans="1:5" x14ac:dyDescent="0.25">
      <c r="A1426"/>
      <c r="B1426"/>
      <c r="E1426"/>
    </row>
    <row r="1427" spans="1:5" x14ac:dyDescent="0.25">
      <c r="A1427"/>
      <c r="B1427"/>
      <c r="E1427"/>
    </row>
    <row r="1428" spans="1:5" x14ac:dyDescent="0.25">
      <c r="A1428"/>
      <c r="B1428"/>
      <c r="E1428"/>
    </row>
    <row r="1429" spans="1:5" x14ac:dyDescent="0.25">
      <c r="A1429"/>
      <c r="B1429"/>
      <c r="E1429"/>
    </row>
    <row r="1430" spans="1:5" x14ac:dyDescent="0.25">
      <c r="A1430"/>
      <c r="B1430"/>
      <c r="E1430"/>
    </row>
    <row r="1431" spans="1:5" x14ac:dyDescent="0.25">
      <c r="A1431"/>
      <c r="B1431"/>
      <c r="E1431"/>
    </row>
    <row r="1432" spans="1:5" x14ac:dyDescent="0.25">
      <c r="A1432"/>
      <c r="B1432"/>
      <c r="E1432"/>
    </row>
    <row r="1433" spans="1:5" x14ac:dyDescent="0.25">
      <c r="A1433"/>
      <c r="B1433"/>
      <c r="E1433"/>
    </row>
    <row r="1434" spans="1:5" x14ac:dyDescent="0.25">
      <c r="A1434"/>
      <c r="B1434"/>
      <c r="E1434"/>
    </row>
    <row r="1435" spans="1:5" x14ac:dyDescent="0.25">
      <c r="A1435"/>
      <c r="B1435"/>
      <c r="E1435"/>
    </row>
    <row r="1436" spans="1:5" x14ac:dyDescent="0.25">
      <c r="A1436"/>
      <c r="B1436"/>
      <c r="E1436"/>
    </row>
    <row r="1437" spans="1:5" x14ac:dyDescent="0.25">
      <c r="A1437"/>
      <c r="B1437"/>
      <c r="E1437"/>
    </row>
    <row r="1438" spans="1:5" x14ac:dyDescent="0.25">
      <c r="A1438"/>
      <c r="B1438"/>
      <c r="E1438"/>
    </row>
    <row r="1439" spans="1:5" x14ac:dyDescent="0.25">
      <c r="A1439"/>
      <c r="B1439"/>
      <c r="E1439"/>
    </row>
    <row r="1440" spans="1:5" x14ac:dyDescent="0.25">
      <c r="A1440"/>
      <c r="B1440"/>
      <c r="E1440"/>
    </row>
    <row r="1441" spans="1:5" x14ac:dyDescent="0.25">
      <c r="A1441"/>
      <c r="B1441"/>
      <c r="E1441"/>
    </row>
    <row r="1442" spans="1:5" x14ac:dyDescent="0.25">
      <c r="A1442"/>
      <c r="B1442"/>
      <c r="E1442"/>
    </row>
    <row r="1443" spans="1:5" x14ac:dyDescent="0.25">
      <c r="A1443"/>
      <c r="B1443"/>
      <c r="E1443"/>
    </row>
    <row r="1444" spans="1:5" x14ac:dyDescent="0.25">
      <c r="A1444"/>
      <c r="B1444"/>
      <c r="E1444"/>
    </row>
    <row r="1445" spans="1:5" x14ac:dyDescent="0.25">
      <c r="A1445"/>
      <c r="B1445"/>
      <c r="E1445"/>
    </row>
    <row r="1446" spans="1:5" x14ac:dyDescent="0.25">
      <c r="A1446"/>
      <c r="B1446"/>
      <c r="E1446"/>
    </row>
    <row r="1447" spans="1:5" x14ac:dyDescent="0.25">
      <c r="A1447"/>
      <c r="B1447"/>
      <c r="E1447"/>
    </row>
    <row r="1448" spans="1:5" x14ac:dyDescent="0.25">
      <c r="A1448"/>
      <c r="B1448"/>
      <c r="E1448"/>
    </row>
    <row r="1449" spans="1:5" x14ac:dyDescent="0.25">
      <c r="A1449"/>
      <c r="B1449"/>
      <c r="E1449"/>
    </row>
    <row r="1450" spans="1:5" x14ac:dyDescent="0.25">
      <c r="A1450"/>
      <c r="B1450"/>
      <c r="E1450"/>
    </row>
    <row r="1451" spans="1:5" x14ac:dyDescent="0.25">
      <c r="A1451"/>
      <c r="B1451"/>
      <c r="E1451"/>
    </row>
    <row r="1452" spans="1:5" x14ac:dyDescent="0.25">
      <c r="A1452"/>
      <c r="B1452"/>
      <c r="E1452"/>
    </row>
    <row r="1453" spans="1:5" x14ac:dyDescent="0.25">
      <c r="A1453"/>
      <c r="B1453"/>
      <c r="E1453"/>
    </row>
    <row r="1454" spans="1:5" x14ac:dyDescent="0.25">
      <c r="A1454"/>
      <c r="B1454"/>
      <c r="E1454"/>
    </row>
    <row r="1455" spans="1:5" x14ac:dyDescent="0.25">
      <c r="A1455"/>
      <c r="B1455"/>
      <c r="E1455"/>
    </row>
    <row r="1456" spans="1:5" x14ac:dyDescent="0.25">
      <c r="A1456"/>
      <c r="B1456"/>
      <c r="E1456"/>
    </row>
    <row r="1457" spans="1:5" x14ac:dyDescent="0.25">
      <c r="A1457"/>
      <c r="B1457"/>
      <c r="E1457"/>
    </row>
    <row r="1458" spans="1:5" x14ac:dyDescent="0.25">
      <c r="A1458"/>
      <c r="B1458"/>
      <c r="E1458"/>
    </row>
    <row r="1459" spans="1:5" x14ac:dyDescent="0.25">
      <c r="A1459"/>
      <c r="B1459"/>
      <c r="E1459"/>
    </row>
    <row r="1460" spans="1:5" x14ac:dyDescent="0.25">
      <c r="A1460"/>
      <c r="B1460"/>
      <c r="E1460"/>
    </row>
    <row r="1461" spans="1:5" x14ac:dyDescent="0.25">
      <c r="A1461"/>
      <c r="B1461"/>
      <c r="E1461"/>
    </row>
    <row r="1462" spans="1:5" x14ac:dyDescent="0.25">
      <c r="A1462"/>
      <c r="B1462"/>
      <c r="E1462"/>
    </row>
    <row r="1463" spans="1:5" x14ac:dyDescent="0.25">
      <c r="A1463"/>
      <c r="B1463"/>
      <c r="E1463"/>
    </row>
    <row r="1464" spans="1:5" x14ac:dyDescent="0.25">
      <c r="A1464"/>
      <c r="B1464"/>
      <c r="E1464"/>
    </row>
    <row r="1465" spans="1:5" x14ac:dyDescent="0.25">
      <c r="A1465"/>
      <c r="B1465"/>
      <c r="E1465"/>
    </row>
    <row r="1466" spans="1:5" x14ac:dyDescent="0.25">
      <c r="A1466"/>
      <c r="B1466"/>
      <c r="E1466"/>
    </row>
    <row r="1467" spans="1:5" x14ac:dyDescent="0.25">
      <c r="A1467"/>
      <c r="B1467"/>
      <c r="E1467"/>
    </row>
    <row r="1468" spans="1:5" x14ac:dyDescent="0.25">
      <c r="A1468"/>
      <c r="B1468"/>
      <c r="E1468"/>
    </row>
    <row r="1469" spans="1:5" x14ac:dyDescent="0.25">
      <c r="A1469"/>
      <c r="B1469"/>
      <c r="E1469"/>
    </row>
    <row r="1470" spans="1:5" x14ac:dyDescent="0.25">
      <c r="A1470"/>
      <c r="B1470"/>
      <c r="E1470"/>
    </row>
    <row r="1471" spans="1:5" x14ac:dyDescent="0.25">
      <c r="A1471"/>
      <c r="B1471"/>
      <c r="E1471"/>
    </row>
    <row r="1472" spans="1:5" x14ac:dyDescent="0.25">
      <c r="A1472"/>
      <c r="B1472"/>
      <c r="E1472"/>
    </row>
    <row r="1473" spans="1:5" x14ac:dyDescent="0.25">
      <c r="A1473"/>
      <c r="B1473"/>
      <c r="E1473"/>
    </row>
    <row r="1474" spans="1:5" x14ac:dyDescent="0.25">
      <c r="A1474"/>
      <c r="B1474"/>
      <c r="E1474"/>
    </row>
    <row r="1475" spans="1:5" x14ac:dyDescent="0.25">
      <c r="A1475"/>
      <c r="B1475"/>
      <c r="E1475"/>
    </row>
    <row r="1476" spans="1:5" x14ac:dyDescent="0.25">
      <c r="A1476"/>
      <c r="B1476"/>
      <c r="E1476"/>
    </row>
    <row r="1477" spans="1:5" x14ac:dyDescent="0.25">
      <c r="A1477"/>
      <c r="B1477"/>
      <c r="E1477"/>
    </row>
    <row r="1478" spans="1:5" x14ac:dyDescent="0.25">
      <c r="A1478"/>
      <c r="B1478"/>
      <c r="E1478"/>
    </row>
    <row r="1479" spans="1:5" x14ac:dyDescent="0.25">
      <c r="A1479"/>
      <c r="B1479"/>
      <c r="E1479"/>
    </row>
    <row r="1480" spans="1:5" x14ac:dyDescent="0.25">
      <c r="A1480"/>
      <c r="B1480"/>
      <c r="E1480"/>
    </row>
    <row r="1481" spans="1:5" x14ac:dyDescent="0.25">
      <c r="A1481"/>
      <c r="B1481"/>
      <c r="E1481"/>
    </row>
    <row r="1482" spans="1:5" x14ac:dyDescent="0.25">
      <c r="A1482"/>
      <c r="B1482"/>
      <c r="E1482"/>
    </row>
    <row r="1483" spans="1:5" x14ac:dyDescent="0.25">
      <c r="A1483"/>
      <c r="B1483"/>
      <c r="E1483"/>
    </row>
    <row r="1484" spans="1:5" x14ac:dyDescent="0.25">
      <c r="A1484"/>
      <c r="B1484"/>
      <c r="E1484"/>
    </row>
    <row r="1485" spans="1:5" x14ac:dyDescent="0.25">
      <c r="A1485"/>
      <c r="B1485"/>
      <c r="E1485"/>
    </row>
    <row r="1486" spans="1:5" x14ac:dyDescent="0.25">
      <c r="A1486"/>
      <c r="B1486"/>
      <c r="E1486"/>
    </row>
    <row r="1487" spans="1:5" x14ac:dyDescent="0.25">
      <c r="A1487"/>
      <c r="B1487"/>
      <c r="E1487"/>
    </row>
    <row r="1488" spans="1:5" x14ac:dyDescent="0.25">
      <c r="A1488"/>
      <c r="B1488"/>
      <c r="E1488"/>
    </row>
    <row r="1489" spans="1:5" x14ac:dyDescent="0.25">
      <c r="A1489"/>
      <c r="B1489"/>
      <c r="E1489"/>
    </row>
    <row r="1490" spans="1:5" x14ac:dyDescent="0.25">
      <c r="A1490"/>
      <c r="B1490"/>
      <c r="E1490"/>
    </row>
    <row r="1491" spans="1:5" x14ac:dyDescent="0.25">
      <c r="A1491"/>
      <c r="B1491"/>
      <c r="E1491"/>
    </row>
    <row r="1492" spans="1:5" x14ac:dyDescent="0.25">
      <c r="A1492"/>
      <c r="B1492"/>
      <c r="E1492"/>
    </row>
    <row r="1493" spans="1:5" x14ac:dyDescent="0.25">
      <c r="A1493"/>
      <c r="B1493"/>
      <c r="E1493"/>
    </row>
    <row r="1494" spans="1:5" x14ac:dyDescent="0.25">
      <c r="A1494"/>
      <c r="B1494"/>
      <c r="E1494"/>
    </row>
    <row r="1495" spans="1:5" x14ac:dyDescent="0.25">
      <c r="A1495"/>
      <c r="B1495"/>
      <c r="E1495"/>
    </row>
    <row r="1496" spans="1:5" x14ac:dyDescent="0.25">
      <c r="A1496"/>
      <c r="B1496"/>
      <c r="E1496"/>
    </row>
    <row r="1497" spans="1:5" x14ac:dyDescent="0.25">
      <c r="A1497"/>
      <c r="B1497"/>
      <c r="E1497"/>
    </row>
    <row r="1498" spans="1:5" x14ac:dyDescent="0.25">
      <c r="A1498"/>
      <c r="B1498"/>
      <c r="E1498"/>
    </row>
    <row r="1499" spans="1:5" x14ac:dyDescent="0.25">
      <c r="A1499"/>
      <c r="B1499"/>
      <c r="E1499"/>
    </row>
    <row r="1500" spans="1:5" x14ac:dyDescent="0.25">
      <c r="A1500"/>
      <c r="B1500"/>
      <c r="E1500"/>
    </row>
    <row r="1501" spans="1:5" x14ac:dyDescent="0.25">
      <c r="A1501"/>
      <c r="B1501"/>
      <c r="E1501"/>
    </row>
    <row r="1502" spans="1:5" x14ac:dyDescent="0.25">
      <c r="A1502"/>
      <c r="B1502"/>
      <c r="E1502"/>
    </row>
    <row r="1503" spans="1:5" x14ac:dyDescent="0.25">
      <c r="A1503"/>
      <c r="B1503"/>
      <c r="E1503"/>
    </row>
    <row r="1504" spans="1:5" x14ac:dyDescent="0.25">
      <c r="A1504"/>
      <c r="B1504"/>
      <c r="E1504"/>
    </row>
    <row r="1505" spans="1:5" x14ac:dyDescent="0.25">
      <c r="A1505"/>
      <c r="B1505"/>
      <c r="E1505"/>
    </row>
    <row r="1506" spans="1:5" x14ac:dyDescent="0.25">
      <c r="A1506"/>
      <c r="B1506"/>
      <c r="E1506"/>
    </row>
    <row r="1507" spans="1:5" x14ac:dyDescent="0.25">
      <c r="A1507"/>
      <c r="B1507"/>
      <c r="E1507"/>
    </row>
    <row r="1508" spans="1:5" x14ac:dyDescent="0.25">
      <c r="A1508"/>
      <c r="B1508"/>
      <c r="E1508"/>
    </row>
    <row r="1509" spans="1:5" x14ac:dyDescent="0.25">
      <c r="A1509"/>
      <c r="B1509"/>
      <c r="E1509"/>
    </row>
    <row r="1510" spans="1:5" x14ac:dyDescent="0.25">
      <c r="A1510"/>
      <c r="B1510"/>
      <c r="E1510"/>
    </row>
    <row r="1511" spans="1:5" x14ac:dyDescent="0.25">
      <c r="A1511"/>
      <c r="B1511"/>
      <c r="E1511"/>
    </row>
    <row r="1512" spans="1:5" x14ac:dyDescent="0.25">
      <c r="A1512"/>
      <c r="B1512"/>
      <c r="E1512"/>
    </row>
    <row r="1513" spans="1:5" x14ac:dyDescent="0.25">
      <c r="A1513"/>
      <c r="B1513"/>
      <c r="E1513"/>
    </row>
    <row r="1514" spans="1:5" x14ac:dyDescent="0.25">
      <c r="A1514"/>
      <c r="B1514"/>
      <c r="E1514"/>
    </row>
    <row r="1515" spans="1:5" x14ac:dyDescent="0.25">
      <c r="A1515"/>
      <c r="B1515"/>
      <c r="E1515"/>
    </row>
    <row r="1516" spans="1:5" x14ac:dyDescent="0.25">
      <c r="A1516"/>
      <c r="B1516"/>
      <c r="E1516"/>
    </row>
    <row r="1517" spans="1:5" x14ac:dyDescent="0.25">
      <c r="A1517"/>
      <c r="B1517"/>
      <c r="E1517"/>
    </row>
    <row r="1518" spans="1:5" x14ac:dyDescent="0.25">
      <c r="A1518"/>
      <c r="B1518"/>
      <c r="E1518"/>
    </row>
    <row r="1519" spans="1:5" x14ac:dyDescent="0.25">
      <c r="A1519"/>
      <c r="B1519"/>
      <c r="E1519"/>
    </row>
    <row r="1520" spans="1:5" x14ac:dyDescent="0.25">
      <c r="A1520"/>
      <c r="B1520"/>
      <c r="E1520"/>
    </row>
    <row r="1521" spans="1:5" x14ac:dyDescent="0.25">
      <c r="A1521"/>
      <c r="B1521"/>
      <c r="E1521"/>
    </row>
    <row r="1522" spans="1:5" x14ac:dyDescent="0.25">
      <c r="A1522"/>
      <c r="B1522"/>
      <c r="E1522"/>
    </row>
    <row r="1523" spans="1:5" x14ac:dyDescent="0.25">
      <c r="A1523"/>
      <c r="B1523"/>
      <c r="E1523"/>
    </row>
    <row r="1524" spans="1:5" x14ac:dyDescent="0.25">
      <c r="A1524"/>
      <c r="B1524"/>
      <c r="E1524"/>
    </row>
    <row r="1525" spans="1:5" x14ac:dyDescent="0.25">
      <c r="A1525"/>
      <c r="B1525"/>
      <c r="E1525"/>
    </row>
    <row r="1526" spans="1:5" x14ac:dyDescent="0.25">
      <c r="A1526"/>
      <c r="B1526"/>
      <c r="E1526"/>
    </row>
    <row r="1527" spans="1:5" x14ac:dyDescent="0.25">
      <c r="A1527"/>
      <c r="B1527"/>
      <c r="E1527"/>
    </row>
    <row r="1528" spans="1:5" x14ac:dyDescent="0.25">
      <c r="A1528"/>
      <c r="B1528"/>
      <c r="E1528"/>
    </row>
    <row r="1529" spans="1:5" x14ac:dyDescent="0.25">
      <c r="A1529"/>
      <c r="B1529"/>
      <c r="E1529"/>
    </row>
    <row r="1530" spans="1:5" x14ac:dyDescent="0.25">
      <c r="A1530"/>
      <c r="B1530"/>
      <c r="E1530"/>
    </row>
    <row r="1531" spans="1:5" x14ac:dyDescent="0.25">
      <c r="A1531"/>
      <c r="B1531"/>
      <c r="E1531"/>
    </row>
    <row r="1532" spans="1:5" x14ac:dyDescent="0.25">
      <c r="A1532"/>
      <c r="B1532"/>
      <c r="E1532"/>
    </row>
    <row r="1533" spans="1:5" x14ac:dyDescent="0.25">
      <c r="A1533"/>
      <c r="B1533"/>
      <c r="E1533"/>
    </row>
    <row r="1534" spans="1:5" x14ac:dyDescent="0.25">
      <c r="A1534"/>
      <c r="B1534"/>
      <c r="E1534"/>
    </row>
    <row r="1535" spans="1:5" x14ac:dyDescent="0.25">
      <c r="A1535"/>
      <c r="B1535"/>
      <c r="E1535"/>
    </row>
    <row r="1536" spans="1:5" x14ac:dyDescent="0.25">
      <c r="A1536"/>
      <c r="B1536"/>
      <c r="E1536"/>
    </row>
    <row r="1537" spans="1:5" x14ac:dyDescent="0.25">
      <c r="A1537"/>
      <c r="B1537"/>
      <c r="E1537"/>
    </row>
    <row r="1538" spans="1:5" x14ac:dyDescent="0.25">
      <c r="A1538"/>
      <c r="B1538"/>
      <c r="E1538"/>
    </row>
    <row r="1539" spans="1:5" x14ac:dyDescent="0.25">
      <c r="A1539"/>
      <c r="B1539"/>
      <c r="E1539"/>
    </row>
    <row r="1540" spans="1:5" x14ac:dyDescent="0.25">
      <c r="A1540"/>
      <c r="B1540"/>
      <c r="E1540"/>
    </row>
    <row r="1541" spans="1:5" x14ac:dyDescent="0.25">
      <c r="A1541"/>
      <c r="B1541"/>
      <c r="E1541"/>
    </row>
    <row r="1542" spans="1:5" x14ac:dyDescent="0.25">
      <c r="A1542"/>
      <c r="B1542"/>
      <c r="E1542"/>
    </row>
    <row r="1543" spans="1:5" x14ac:dyDescent="0.25">
      <c r="A1543"/>
      <c r="B1543"/>
      <c r="E1543"/>
    </row>
    <row r="1544" spans="1:5" x14ac:dyDescent="0.25">
      <c r="A1544"/>
      <c r="B1544"/>
      <c r="E1544"/>
    </row>
    <row r="1545" spans="1:5" x14ac:dyDescent="0.25">
      <c r="A1545"/>
      <c r="B1545"/>
      <c r="E1545"/>
    </row>
    <row r="1546" spans="1:5" x14ac:dyDescent="0.25">
      <c r="A1546"/>
      <c r="B1546"/>
      <c r="E1546"/>
    </row>
    <row r="1547" spans="1:5" x14ac:dyDescent="0.25">
      <c r="A1547"/>
      <c r="B1547"/>
      <c r="E1547"/>
    </row>
    <row r="1548" spans="1:5" x14ac:dyDescent="0.25">
      <c r="A1548"/>
      <c r="B1548"/>
      <c r="E1548"/>
    </row>
    <row r="1549" spans="1:5" x14ac:dyDescent="0.25">
      <c r="A1549"/>
      <c r="B1549"/>
      <c r="E1549"/>
    </row>
    <row r="1550" spans="1:5" x14ac:dyDescent="0.25">
      <c r="A1550"/>
      <c r="B1550"/>
      <c r="E1550"/>
    </row>
    <row r="1551" spans="1:5" x14ac:dyDescent="0.25">
      <c r="A1551"/>
      <c r="B1551"/>
      <c r="E1551"/>
    </row>
    <row r="1552" spans="1:5" x14ac:dyDescent="0.25">
      <c r="A1552"/>
      <c r="B1552"/>
      <c r="E1552"/>
    </row>
    <row r="1553" spans="1:5" x14ac:dyDescent="0.25">
      <c r="A1553"/>
      <c r="B1553"/>
      <c r="E1553"/>
    </row>
    <row r="1554" spans="1:5" x14ac:dyDescent="0.25">
      <c r="A1554"/>
      <c r="B1554"/>
      <c r="E1554"/>
    </row>
    <row r="1555" spans="1:5" x14ac:dyDescent="0.25">
      <c r="A1555"/>
      <c r="B1555"/>
      <c r="E1555"/>
    </row>
    <row r="1556" spans="1:5" x14ac:dyDescent="0.25">
      <c r="A1556"/>
      <c r="B1556"/>
      <c r="E1556"/>
    </row>
    <row r="1557" spans="1:5" x14ac:dyDescent="0.25">
      <c r="A1557"/>
      <c r="B1557"/>
      <c r="E1557"/>
    </row>
    <row r="1558" spans="1:5" x14ac:dyDescent="0.25">
      <c r="A1558"/>
      <c r="B1558"/>
      <c r="E1558"/>
    </row>
    <row r="1559" spans="1:5" x14ac:dyDescent="0.25">
      <c r="A1559"/>
      <c r="B1559"/>
      <c r="E1559"/>
    </row>
    <row r="1560" spans="1:5" x14ac:dyDescent="0.25">
      <c r="A1560"/>
      <c r="B1560"/>
      <c r="E1560"/>
    </row>
    <row r="1561" spans="1:5" x14ac:dyDescent="0.25">
      <c r="A1561"/>
      <c r="B1561"/>
      <c r="E1561"/>
    </row>
    <row r="1562" spans="1:5" x14ac:dyDescent="0.25">
      <c r="A1562"/>
      <c r="B1562"/>
      <c r="E1562"/>
    </row>
    <row r="1563" spans="1:5" x14ac:dyDescent="0.25">
      <c r="A1563"/>
      <c r="B1563"/>
      <c r="E1563"/>
    </row>
    <row r="1564" spans="1:5" x14ac:dyDescent="0.25">
      <c r="A1564"/>
      <c r="B1564"/>
      <c r="E1564"/>
    </row>
    <row r="1565" spans="1:5" x14ac:dyDescent="0.25">
      <c r="A1565"/>
      <c r="B1565"/>
      <c r="E1565"/>
    </row>
    <row r="1566" spans="1:5" x14ac:dyDescent="0.25">
      <c r="A1566"/>
      <c r="B1566"/>
      <c r="E1566"/>
    </row>
    <row r="1567" spans="1:5" x14ac:dyDescent="0.25">
      <c r="A1567"/>
      <c r="B1567"/>
      <c r="E1567"/>
    </row>
    <row r="1568" spans="1:5" x14ac:dyDescent="0.25">
      <c r="A1568"/>
      <c r="B1568"/>
      <c r="E1568"/>
    </row>
    <row r="1569" spans="1:5" x14ac:dyDescent="0.25">
      <c r="A1569"/>
      <c r="B1569"/>
      <c r="E1569"/>
    </row>
    <row r="1570" spans="1:5" x14ac:dyDescent="0.25">
      <c r="A1570"/>
      <c r="B1570"/>
      <c r="E1570"/>
    </row>
    <row r="1571" spans="1:5" x14ac:dyDescent="0.25">
      <c r="A1571"/>
      <c r="B1571"/>
      <c r="E1571"/>
    </row>
    <row r="1572" spans="1:5" x14ac:dyDescent="0.25">
      <c r="A1572"/>
      <c r="B1572"/>
      <c r="E1572"/>
    </row>
    <row r="1573" spans="1:5" x14ac:dyDescent="0.25">
      <c r="A1573"/>
      <c r="B1573"/>
      <c r="E1573"/>
    </row>
    <row r="1574" spans="1:5" x14ac:dyDescent="0.25">
      <c r="A1574"/>
      <c r="B1574"/>
      <c r="E1574"/>
    </row>
    <row r="1575" spans="1:5" x14ac:dyDescent="0.25">
      <c r="A1575"/>
      <c r="B1575"/>
      <c r="E1575"/>
    </row>
    <row r="1576" spans="1:5" x14ac:dyDescent="0.25">
      <c r="A1576"/>
      <c r="B1576"/>
      <c r="E1576"/>
    </row>
    <row r="1577" spans="1:5" x14ac:dyDescent="0.25">
      <c r="A1577"/>
      <c r="B1577"/>
      <c r="E1577"/>
    </row>
    <row r="1578" spans="1:5" x14ac:dyDescent="0.25">
      <c r="A1578"/>
      <c r="B1578"/>
      <c r="E1578"/>
    </row>
    <row r="1579" spans="1:5" x14ac:dyDescent="0.25">
      <c r="A1579"/>
      <c r="B1579"/>
      <c r="E1579"/>
    </row>
    <row r="1580" spans="1:5" x14ac:dyDescent="0.25">
      <c r="A1580"/>
      <c r="B1580"/>
      <c r="E1580"/>
    </row>
    <row r="1581" spans="1:5" x14ac:dyDescent="0.25">
      <c r="A1581"/>
      <c r="B1581"/>
      <c r="E1581"/>
    </row>
    <row r="1582" spans="1:5" x14ac:dyDescent="0.25">
      <c r="A1582"/>
      <c r="B1582"/>
      <c r="E1582"/>
    </row>
    <row r="1583" spans="1:5" x14ac:dyDescent="0.25">
      <c r="A1583"/>
      <c r="B1583"/>
      <c r="E1583"/>
    </row>
    <row r="1584" spans="1:5" x14ac:dyDescent="0.25">
      <c r="A1584"/>
      <c r="B1584"/>
      <c r="E1584"/>
    </row>
    <row r="1585" spans="1:5" x14ac:dyDescent="0.25">
      <c r="A1585"/>
      <c r="B1585"/>
      <c r="E1585"/>
    </row>
    <row r="1586" spans="1:5" x14ac:dyDescent="0.25">
      <c r="A1586"/>
      <c r="B1586"/>
      <c r="E1586"/>
    </row>
    <row r="1587" spans="1:5" x14ac:dyDescent="0.25">
      <c r="A1587"/>
      <c r="B1587"/>
      <c r="E1587"/>
    </row>
    <row r="1588" spans="1:5" x14ac:dyDescent="0.25">
      <c r="A1588"/>
      <c r="B1588"/>
      <c r="E1588"/>
    </row>
    <row r="1589" spans="1:5" x14ac:dyDescent="0.25">
      <c r="A1589"/>
      <c r="B1589"/>
      <c r="E1589"/>
    </row>
    <row r="1590" spans="1:5" x14ac:dyDescent="0.25">
      <c r="A1590"/>
      <c r="B1590"/>
      <c r="E1590"/>
    </row>
    <row r="1591" spans="1:5" x14ac:dyDescent="0.25">
      <c r="A1591"/>
      <c r="B1591"/>
      <c r="E1591"/>
    </row>
    <row r="1592" spans="1:5" x14ac:dyDescent="0.25">
      <c r="A1592"/>
      <c r="B1592"/>
      <c r="E1592"/>
    </row>
    <row r="1593" spans="1:5" x14ac:dyDescent="0.25">
      <c r="A1593"/>
      <c r="B1593"/>
      <c r="E1593"/>
    </row>
    <row r="1594" spans="1:5" x14ac:dyDescent="0.25">
      <c r="A1594"/>
      <c r="B1594"/>
      <c r="E1594"/>
    </row>
    <row r="1595" spans="1:5" x14ac:dyDescent="0.25">
      <c r="A1595"/>
      <c r="B1595"/>
      <c r="E1595"/>
    </row>
    <row r="1596" spans="1:5" x14ac:dyDescent="0.25">
      <c r="A1596"/>
      <c r="B1596"/>
      <c r="E1596"/>
    </row>
    <row r="1597" spans="1:5" x14ac:dyDescent="0.25">
      <c r="A1597"/>
      <c r="B1597"/>
      <c r="E1597"/>
    </row>
    <row r="1598" spans="1:5" x14ac:dyDescent="0.25">
      <c r="A1598"/>
      <c r="B1598"/>
      <c r="E1598"/>
    </row>
    <row r="1599" spans="1:5" x14ac:dyDescent="0.25">
      <c r="A1599"/>
      <c r="B1599"/>
      <c r="E1599"/>
    </row>
    <row r="1600" spans="1:5" x14ac:dyDescent="0.25">
      <c r="A1600"/>
      <c r="B1600"/>
      <c r="E1600"/>
    </row>
    <row r="1601" spans="1:5" x14ac:dyDescent="0.25">
      <c r="A1601"/>
      <c r="B1601"/>
      <c r="E1601"/>
    </row>
    <row r="1602" spans="1:5" x14ac:dyDescent="0.25">
      <c r="A1602"/>
      <c r="B1602"/>
      <c r="E1602"/>
    </row>
    <row r="1603" spans="1:5" x14ac:dyDescent="0.25">
      <c r="A1603"/>
      <c r="B1603"/>
      <c r="E1603"/>
    </row>
    <row r="1604" spans="1:5" x14ac:dyDescent="0.25">
      <c r="A1604"/>
      <c r="B1604"/>
      <c r="E1604"/>
    </row>
    <row r="1605" spans="1:5" x14ac:dyDescent="0.25">
      <c r="A1605"/>
      <c r="B1605"/>
      <c r="E1605"/>
    </row>
    <row r="1606" spans="1:5" x14ac:dyDescent="0.25">
      <c r="A1606"/>
      <c r="B1606"/>
      <c r="E1606"/>
    </row>
    <row r="1607" spans="1:5" x14ac:dyDescent="0.25">
      <c r="A1607"/>
      <c r="B1607"/>
      <c r="E1607"/>
    </row>
    <row r="1608" spans="1:5" x14ac:dyDescent="0.25">
      <c r="A1608"/>
      <c r="B1608"/>
      <c r="E1608"/>
    </row>
    <row r="1609" spans="1:5" x14ac:dyDescent="0.25">
      <c r="A1609"/>
      <c r="B1609"/>
      <c r="E1609"/>
    </row>
    <row r="1610" spans="1:5" x14ac:dyDescent="0.25">
      <c r="A1610"/>
      <c r="B1610"/>
      <c r="E1610"/>
    </row>
    <row r="1611" spans="1:5" x14ac:dyDescent="0.25">
      <c r="A1611"/>
      <c r="B1611"/>
      <c r="E1611"/>
    </row>
    <row r="1612" spans="1:5" x14ac:dyDescent="0.25">
      <c r="A1612"/>
      <c r="B1612"/>
      <c r="E1612"/>
    </row>
    <row r="1613" spans="1:5" x14ac:dyDescent="0.25">
      <c r="A1613"/>
      <c r="B1613"/>
      <c r="E1613"/>
    </row>
    <row r="1614" spans="1:5" x14ac:dyDescent="0.25">
      <c r="A1614"/>
      <c r="B1614"/>
      <c r="E1614"/>
    </row>
    <row r="1615" spans="1:5" x14ac:dyDescent="0.25">
      <c r="A1615"/>
      <c r="B1615"/>
      <c r="E1615"/>
    </row>
    <row r="1616" spans="1:5" x14ac:dyDescent="0.25">
      <c r="A1616"/>
      <c r="B1616"/>
      <c r="E1616"/>
    </row>
    <row r="1617" spans="1:5" x14ac:dyDescent="0.25">
      <c r="A1617"/>
      <c r="B1617"/>
      <c r="E1617"/>
    </row>
    <row r="1618" spans="1:5" x14ac:dyDescent="0.25">
      <c r="A1618"/>
      <c r="B1618"/>
      <c r="E1618"/>
    </row>
    <row r="1619" spans="1:5" x14ac:dyDescent="0.25">
      <c r="A1619"/>
      <c r="B1619"/>
      <c r="E1619"/>
    </row>
    <row r="1620" spans="1:5" x14ac:dyDescent="0.25">
      <c r="A1620"/>
      <c r="B1620"/>
      <c r="E1620"/>
    </row>
    <row r="1621" spans="1:5" x14ac:dyDescent="0.25">
      <c r="A1621"/>
      <c r="B1621"/>
      <c r="E1621"/>
    </row>
    <row r="1622" spans="1:5" x14ac:dyDescent="0.25">
      <c r="A1622"/>
      <c r="B1622"/>
      <c r="E1622"/>
    </row>
    <row r="1623" spans="1:5" x14ac:dyDescent="0.25">
      <c r="A1623"/>
      <c r="B1623"/>
      <c r="E1623"/>
    </row>
    <row r="1624" spans="1:5" x14ac:dyDescent="0.25">
      <c r="A1624"/>
      <c r="B1624"/>
      <c r="E1624"/>
    </row>
    <row r="1625" spans="1:5" x14ac:dyDescent="0.25">
      <c r="A1625"/>
      <c r="B1625"/>
      <c r="E1625"/>
    </row>
    <row r="1626" spans="1:5" x14ac:dyDescent="0.25">
      <c r="A1626"/>
      <c r="B1626"/>
      <c r="E1626"/>
    </row>
    <row r="1627" spans="1:5" x14ac:dyDescent="0.25">
      <c r="A1627"/>
      <c r="B1627"/>
      <c r="E1627"/>
    </row>
    <row r="1628" spans="1:5" x14ac:dyDescent="0.25">
      <c r="A1628"/>
      <c r="B1628"/>
      <c r="E1628"/>
    </row>
    <row r="1629" spans="1:5" x14ac:dyDescent="0.25">
      <c r="A1629"/>
      <c r="B1629"/>
      <c r="E1629"/>
    </row>
    <row r="1630" spans="1:5" x14ac:dyDescent="0.25">
      <c r="A1630"/>
      <c r="B1630"/>
      <c r="E1630"/>
    </row>
    <row r="1631" spans="1:5" x14ac:dyDescent="0.25">
      <c r="A1631"/>
      <c r="B1631"/>
      <c r="E1631"/>
    </row>
    <row r="1632" spans="1:5" x14ac:dyDescent="0.25">
      <c r="A1632"/>
      <c r="B1632"/>
      <c r="E1632"/>
    </row>
    <row r="1633" spans="1:5" x14ac:dyDescent="0.25">
      <c r="A1633"/>
      <c r="B1633"/>
      <c r="E1633"/>
    </row>
    <row r="1634" spans="1:5" x14ac:dyDescent="0.25">
      <c r="A1634"/>
      <c r="B1634"/>
      <c r="E1634"/>
    </row>
    <row r="1635" spans="1:5" x14ac:dyDescent="0.25">
      <c r="A1635"/>
      <c r="B1635"/>
      <c r="E1635"/>
    </row>
    <row r="1636" spans="1:5" x14ac:dyDescent="0.25">
      <c r="A1636"/>
      <c r="B1636"/>
      <c r="E1636"/>
    </row>
    <row r="1637" spans="1:5" x14ac:dyDescent="0.25">
      <c r="A1637"/>
      <c r="B1637"/>
      <c r="E1637"/>
    </row>
    <row r="1638" spans="1:5" x14ac:dyDescent="0.25">
      <c r="A1638"/>
      <c r="B1638"/>
      <c r="E1638"/>
    </row>
    <row r="1639" spans="1:5" x14ac:dyDescent="0.25">
      <c r="A1639"/>
      <c r="B1639"/>
      <c r="E1639"/>
    </row>
    <row r="1640" spans="1:5" x14ac:dyDescent="0.25">
      <c r="A1640"/>
      <c r="B1640"/>
      <c r="E1640"/>
    </row>
    <row r="1641" spans="1:5" x14ac:dyDescent="0.25">
      <c r="A1641"/>
      <c r="B1641"/>
      <c r="E1641"/>
    </row>
    <row r="1642" spans="1:5" x14ac:dyDescent="0.25">
      <c r="A1642"/>
      <c r="B1642"/>
      <c r="E1642"/>
    </row>
    <row r="1643" spans="1:5" x14ac:dyDescent="0.25">
      <c r="A1643"/>
      <c r="B1643"/>
      <c r="E1643"/>
    </row>
    <row r="1644" spans="1:5" x14ac:dyDescent="0.25">
      <c r="A1644"/>
      <c r="B1644"/>
      <c r="E1644"/>
    </row>
    <row r="1645" spans="1:5" x14ac:dyDescent="0.25">
      <c r="A1645"/>
      <c r="B1645"/>
      <c r="E1645"/>
    </row>
    <row r="1646" spans="1:5" x14ac:dyDescent="0.25">
      <c r="A1646"/>
      <c r="B1646"/>
      <c r="E1646"/>
    </row>
    <row r="1647" spans="1:5" x14ac:dyDescent="0.25">
      <c r="A1647"/>
      <c r="B1647"/>
      <c r="E1647"/>
    </row>
    <row r="1648" spans="1:5" x14ac:dyDescent="0.25">
      <c r="A1648"/>
      <c r="B1648"/>
      <c r="E1648"/>
    </row>
    <row r="1649" spans="1:5" x14ac:dyDescent="0.25">
      <c r="A1649"/>
      <c r="B1649"/>
      <c r="E1649"/>
    </row>
    <row r="1650" spans="1:5" x14ac:dyDescent="0.25">
      <c r="A1650"/>
      <c r="B1650"/>
      <c r="E1650"/>
    </row>
    <row r="1651" spans="1:5" x14ac:dyDescent="0.25">
      <c r="A1651"/>
      <c r="B1651"/>
      <c r="E1651"/>
    </row>
    <row r="1652" spans="1:5" x14ac:dyDescent="0.25">
      <c r="A1652"/>
      <c r="B1652"/>
      <c r="E1652"/>
    </row>
    <row r="1653" spans="1:5" x14ac:dyDescent="0.25">
      <c r="A1653"/>
      <c r="B1653"/>
      <c r="E1653"/>
    </row>
    <row r="1654" spans="1:5" x14ac:dyDescent="0.25">
      <c r="A1654"/>
      <c r="B1654"/>
      <c r="E1654"/>
    </row>
    <row r="1655" spans="1:5" x14ac:dyDescent="0.25">
      <c r="A1655"/>
      <c r="B1655"/>
      <c r="E1655"/>
    </row>
    <row r="1656" spans="1:5" x14ac:dyDescent="0.25">
      <c r="A1656"/>
      <c r="B1656"/>
      <c r="E1656"/>
    </row>
    <row r="1657" spans="1:5" x14ac:dyDescent="0.25">
      <c r="A1657"/>
      <c r="B1657"/>
      <c r="E1657"/>
    </row>
    <row r="1658" spans="1:5" x14ac:dyDescent="0.25">
      <c r="A1658"/>
      <c r="B1658"/>
      <c r="E1658"/>
    </row>
    <row r="1659" spans="1:5" x14ac:dyDescent="0.25">
      <c r="A1659"/>
      <c r="B1659"/>
      <c r="E1659"/>
    </row>
    <row r="1660" spans="1:5" x14ac:dyDescent="0.25">
      <c r="A1660"/>
      <c r="B1660"/>
      <c r="E1660"/>
    </row>
    <row r="1661" spans="1:5" x14ac:dyDescent="0.25">
      <c r="A1661"/>
      <c r="B1661"/>
      <c r="E1661"/>
    </row>
    <row r="1662" spans="1:5" x14ac:dyDescent="0.25">
      <c r="A1662"/>
      <c r="B1662"/>
      <c r="E1662"/>
    </row>
    <row r="1663" spans="1:5" x14ac:dyDescent="0.25">
      <c r="A1663"/>
      <c r="B1663"/>
      <c r="E1663"/>
    </row>
    <row r="1664" spans="1:5" x14ac:dyDescent="0.25">
      <c r="A1664"/>
      <c r="B1664"/>
      <c r="E1664"/>
    </row>
    <row r="1665" spans="1:5" x14ac:dyDescent="0.25">
      <c r="A1665"/>
      <c r="B1665"/>
      <c r="E1665"/>
    </row>
    <row r="1666" spans="1:5" x14ac:dyDescent="0.25">
      <c r="A1666"/>
      <c r="B1666"/>
      <c r="E1666"/>
    </row>
    <row r="1667" spans="1:5" x14ac:dyDescent="0.25">
      <c r="A1667"/>
      <c r="B1667"/>
      <c r="E1667"/>
    </row>
    <row r="1668" spans="1:5" x14ac:dyDescent="0.25">
      <c r="A1668"/>
      <c r="B1668"/>
      <c r="E1668"/>
    </row>
    <row r="1669" spans="1:5" x14ac:dyDescent="0.25">
      <c r="A1669"/>
      <c r="B1669"/>
      <c r="E1669"/>
    </row>
    <row r="1670" spans="1:5" x14ac:dyDescent="0.25">
      <c r="A1670"/>
      <c r="B1670"/>
      <c r="E1670"/>
    </row>
    <row r="1671" spans="1:5" x14ac:dyDescent="0.25">
      <c r="A1671"/>
      <c r="B1671"/>
      <c r="E1671"/>
    </row>
  </sheetData>
  <pageMargins left="0.39370078740157483" right="0.23622047244094491" top="0.70866141732283472" bottom="0.51181102362204722" header="0.19685039370078741" footer="0.19685039370078741"/>
  <pageSetup paperSize="9" scale="87" fitToHeight="0" orientation="portrait" r:id="rId2"/>
  <headerFooter>
    <oddHeader>&amp;C&amp;"Arial,Fet"&amp;14Huvudbok&amp;RSida &amp;P/&amp;N</oddHeader>
    <oddFooter>&amp;Lvivekasfiffigamallar.se&amp;CFöreningen Föreningen
12345678-1234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1333"/>
  <sheetViews>
    <sheetView workbookViewId="0">
      <pane xSplit="3" ySplit="4" topLeftCell="D5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109375" defaultRowHeight="13.2" x14ac:dyDescent="0.25"/>
  <cols>
    <col min="1" max="1" width="6.6640625" style="1" customWidth="1"/>
    <col min="2" max="2" width="12.109375" style="1" bestFit="1" customWidth="1"/>
    <col min="3" max="3" width="8.5546875" style="1" bestFit="1" customWidth="1"/>
    <col min="4" max="4" width="37.44140625" style="54" bestFit="1" customWidth="1"/>
    <col min="5" max="5" width="6.5546875" style="1" customWidth="1"/>
    <col min="6" max="6" width="43.88671875" style="1" bestFit="1" customWidth="1"/>
    <col min="7" max="7" width="11.33203125" style="38" bestFit="1" customWidth="1"/>
    <col min="8" max="8" width="9.109375" style="75"/>
    <col min="9" max="16384" width="9.109375" style="1"/>
  </cols>
  <sheetData>
    <row r="1" spans="1:8" x14ac:dyDescent="0.25">
      <c r="A1" s="24" t="s">
        <v>6</v>
      </c>
      <c r="B1" s="1">
        <v>2016</v>
      </c>
    </row>
    <row r="3" spans="1:8" x14ac:dyDescent="0.25">
      <c r="A3" s="24" t="s">
        <v>70</v>
      </c>
      <c r="D3" s="1"/>
    </row>
    <row r="4" spans="1:8" s="46" customFormat="1" x14ac:dyDescent="0.25">
      <c r="A4" s="42" t="s">
        <v>22</v>
      </c>
      <c r="B4" s="42" t="s">
        <v>50</v>
      </c>
      <c r="C4" s="42" t="s">
        <v>2</v>
      </c>
      <c r="D4" s="55" t="s">
        <v>3</v>
      </c>
      <c r="E4" s="42" t="s">
        <v>23</v>
      </c>
      <c r="F4" s="42" t="s">
        <v>68</v>
      </c>
      <c r="G4" s="1" t="s">
        <v>32</v>
      </c>
      <c r="H4" s="83"/>
    </row>
    <row r="5" spans="1:8" x14ac:dyDescent="0.25">
      <c r="A5" s="1">
        <v>0</v>
      </c>
      <c r="B5" s="51">
        <v>42370</v>
      </c>
      <c r="C5" s="1">
        <v>1700</v>
      </c>
      <c r="D5" s="1" t="s">
        <v>69</v>
      </c>
      <c r="E5" s="1" t="s">
        <v>49</v>
      </c>
      <c r="F5" s="1" t="s">
        <v>83</v>
      </c>
      <c r="G5" s="52">
        <v>4000</v>
      </c>
    </row>
    <row r="6" spans="1:8" x14ac:dyDescent="0.25">
      <c r="A6" s="1">
        <v>0</v>
      </c>
      <c r="B6" s="51">
        <v>42370</v>
      </c>
      <c r="C6" s="1">
        <v>1910</v>
      </c>
      <c r="D6" s="1" t="s">
        <v>7</v>
      </c>
      <c r="E6" s="1" t="s">
        <v>49</v>
      </c>
      <c r="F6" s="1" t="s">
        <v>83</v>
      </c>
      <c r="G6" s="52">
        <v>1000</v>
      </c>
    </row>
    <row r="7" spans="1:8" x14ac:dyDescent="0.25">
      <c r="A7" s="1">
        <v>0</v>
      </c>
      <c r="B7" s="51">
        <v>42370</v>
      </c>
      <c r="C7" s="1">
        <v>1920</v>
      </c>
      <c r="D7" s="1" t="s">
        <v>8</v>
      </c>
      <c r="E7" s="1" t="s">
        <v>49</v>
      </c>
      <c r="F7" s="1" t="s">
        <v>83</v>
      </c>
      <c r="G7" s="52">
        <v>5000</v>
      </c>
    </row>
    <row r="8" spans="1:8" x14ac:dyDescent="0.25">
      <c r="A8" s="1">
        <v>0</v>
      </c>
      <c r="B8" s="51">
        <v>42370</v>
      </c>
      <c r="C8" s="1">
        <v>1952</v>
      </c>
      <c r="D8" s="1" t="s">
        <v>66</v>
      </c>
      <c r="E8" s="1" t="s">
        <v>49</v>
      </c>
      <c r="F8" s="1" t="s">
        <v>83</v>
      </c>
      <c r="G8" s="52">
        <v>100000</v>
      </c>
    </row>
    <row r="9" spans="1:8" x14ac:dyDescent="0.25">
      <c r="A9" s="1">
        <v>0</v>
      </c>
      <c r="B9" s="51">
        <v>42370</v>
      </c>
      <c r="C9" s="1">
        <v>1960</v>
      </c>
      <c r="D9" s="1" t="s">
        <v>225</v>
      </c>
      <c r="E9" s="1" t="s">
        <v>49</v>
      </c>
      <c r="F9" s="1" t="s">
        <v>83</v>
      </c>
      <c r="G9" s="52">
        <v>139329</v>
      </c>
    </row>
    <row r="10" spans="1:8" x14ac:dyDescent="0.25">
      <c r="A10" s="1">
        <v>0</v>
      </c>
      <c r="B10" s="51">
        <v>42370</v>
      </c>
      <c r="C10" s="1">
        <v>2091</v>
      </c>
      <c r="D10" s="1" t="s">
        <v>9</v>
      </c>
      <c r="E10" s="1" t="s">
        <v>49</v>
      </c>
      <c r="F10" s="1" t="s">
        <v>83</v>
      </c>
      <c r="G10" s="52">
        <v>-90000</v>
      </c>
    </row>
    <row r="11" spans="1:8" x14ac:dyDescent="0.25">
      <c r="A11" s="1">
        <v>0</v>
      </c>
      <c r="B11" s="51">
        <v>42370</v>
      </c>
      <c r="C11" s="1">
        <v>2099</v>
      </c>
      <c r="D11" s="1" t="s">
        <v>10</v>
      </c>
      <c r="E11" s="1" t="s">
        <v>49</v>
      </c>
      <c r="F11" s="1" t="s">
        <v>83</v>
      </c>
      <c r="G11" s="52">
        <v>-9329</v>
      </c>
    </row>
    <row r="12" spans="1:8" x14ac:dyDescent="0.25">
      <c r="A12" s="1">
        <v>0</v>
      </c>
      <c r="B12" s="51">
        <v>42370</v>
      </c>
      <c r="C12" s="1">
        <v>2128</v>
      </c>
      <c r="D12" s="1" t="s">
        <v>11</v>
      </c>
      <c r="E12" s="1" t="s">
        <v>49</v>
      </c>
      <c r="F12" s="1" t="s">
        <v>83</v>
      </c>
      <c r="G12" s="52">
        <v>-150000</v>
      </c>
    </row>
    <row r="13" spans="1:8" x14ac:dyDescent="0.25">
      <c r="A13" s="25" t="s">
        <v>226</v>
      </c>
      <c r="B13" s="25"/>
      <c r="C13" s="25"/>
      <c r="D13" s="25"/>
      <c r="E13" s="25"/>
      <c r="F13" s="25"/>
      <c r="G13" s="53">
        <v>0</v>
      </c>
    </row>
    <row r="14" spans="1:8" x14ac:dyDescent="0.25">
      <c r="A14" s="1">
        <v>1</v>
      </c>
      <c r="B14" s="51">
        <v>42376</v>
      </c>
      <c r="C14" s="1">
        <v>1920</v>
      </c>
      <c r="D14" s="1" t="s">
        <v>8</v>
      </c>
      <c r="E14" s="1" t="s">
        <v>49</v>
      </c>
      <c r="F14" s="1" t="s">
        <v>19</v>
      </c>
      <c r="G14" s="52">
        <v>-900</v>
      </c>
    </row>
    <row r="15" spans="1:8" x14ac:dyDescent="0.25">
      <c r="A15" s="1">
        <v>1</v>
      </c>
      <c r="B15" s="51">
        <v>42376</v>
      </c>
      <c r="C15" s="1">
        <v>6570</v>
      </c>
      <c r="D15" s="1" t="s">
        <v>16</v>
      </c>
      <c r="E15" s="1">
        <v>100</v>
      </c>
      <c r="F15" s="1" t="s">
        <v>19</v>
      </c>
      <c r="G15" s="52">
        <v>900</v>
      </c>
    </row>
    <row r="16" spans="1:8" x14ac:dyDescent="0.25">
      <c r="A16" s="25" t="s">
        <v>30</v>
      </c>
      <c r="B16" s="25"/>
      <c r="C16" s="25"/>
      <c r="D16" s="25"/>
      <c r="E16" s="25"/>
      <c r="F16" s="25"/>
      <c r="G16" s="53">
        <v>0</v>
      </c>
    </row>
    <row r="17" spans="1:7" x14ac:dyDescent="0.25">
      <c r="A17" s="1">
        <v>2</v>
      </c>
      <c r="B17" s="51">
        <v>42377</v>
      </c>
      <c r="C17" s="1">
        <v>1920</v>
      </c>
      <c r="D17" s="1" t="s">
        <v>8</v>
      </c>
      <c r="E17" s="1" t="s">
        <v>49</v>
      </c>
      <c r="F17" s="1" t="s">
        <v>198</v>
      </c>
      <c r="G17" s="52">
        <v>300</v>
      </c>
    </row>
    <row r="18" spans="1:7" x14ac:dyDescent="0.25">
      <c r="A18" s="1">
        <v>2</v>
      </c>
      <c r="B18" s="51">
        <v>42377</v>
      </c>
      <c r="C18" s="1">
        <v>3894</v>
      </c>
      <c r="D18" s="1" t="s">
        <v>13</v>
      </c>
      <c r="E18" s="1" t="s">
        <v>49</v>
      </c>
      <c r="F18" s="1" t="s">
        <v>198</v>
      </c>
      <c r="G18" s="52">
        <v>-300</v>
      </c>
    </row>
    <row r="19" spans="1:7" x14ac:dyDescent="0.25">
      <c r="A19" s="25" t="s">
        <v>31</v>
      </c>
      <c r="B19" s="25"/>
      <c r="C19" s="25"/>
      <c r="D19" s="25"/>
      <c r="E19" s="25"/>
      <c r="F19" s="25"/>
      <c r="G19" s="53">
        <v>0</v>
      </c>
    </row>
    <row r="20" spans="1:7" x14ac:dyDescent="0.25">
      <c r="A20" s="1">
        <v>3</v>
      </c>
      <c r="B20" s="51">
        <v>42395</v>
      </c>
      <c r="C20" s="1">
        <v>1920</v>
      </c>
      <c r="D20" s="1" t="s">
        <v>8</v>
      </c>
      <c r="E20" s="1" t="s">
        <v>49</v>
      </c>
      <c r="F20" s="1" t="s">
        <v>220</v>
      </c>
      <c r="G20" s="52">
        <v>-3000</v>
      </c>
    </row>
    <row r="21" spans="1:7" x14ac:dyDescent="0.25">
      <c r="A21" s="1">
        <v>3</v>
      </c>
      <c r="B21" s="51">
        <v>42395</v>
      </c>
      <c r="C21" s="1">
        <v>6982</v>
      </c>
      <c r="D21" s="1" t="s">
        <v>237</v>
      </c>
      <c r="E21" s="1">
        <v>100</v>
      </c>
      <c r="F21" s="1" t="s">
        <v>220</v>
      </c>
      <c r="G21" s="52">
        <v>3000</v>
      </c>
    </row>
    <row r="22" spans="1:7" x14ac:dyDescent="0.25">
      <c r="A22" s="25" t="s">
        <v>25</v>
      </c>
      <c r="B22" s="25"/>
      <c r="C22" s="25"/>
      <c r="D22" s="25"/>
      <c r="E22" s="25"/>
      <c r="F22" s="25"/>
      <c r="G22" s="53">
        <v>0</v>
      </c>
    </row>
    <row r="23" spans="1:7" x14ac:dyDescent="0.25">
      <c r="A23" s="1">
        <v>4</v>
      </c>
      <c r="B23" s="51">
        <v>42403</v>
      </c>
      <c r="C23" s="1">
        <v>1920</v>
      </c>
      <c r="D23" s="1" t="s">
        <v>8</v>
      </c>
      <c r="E23" s="1" t="s">
        <v>49</v>
      </c>
      <c r="F23" s="1" t="s">
        <v>198</v>
      </c>
      <c r="G23" s="52">
        <v>300</v>
      </c>
    </row>
    <row r="24" spans="1:7" x14ac:dyDescent="0.25">
      <c r="A24" s="1">
        <v>4</v>
      </c>
      <c r="B24" s="51">
        <v>42403</v>
      </c>
      <c r="C24" s="1">
        <v>3894</v>
      </c>
      <c r="D24" s="1" t="s">
        <v>13</v>
      </c>
      <c r="E24" s="1" t="s">
        <v>49</v>
      </c>
      <c r="F24" s="1" t="s">
        <v>198</v>
      </c>
      <c r="G24" s="52">
        <v>-300</v>
      </c>
    </row>
    <row r="25" spans="1:7" x14ac:dyDescent="0.25">
      <c r="A25" s="25" t="s">
        <v>124</v>
      </c>
      <c r="B25" s="25"/>
      <c r="C25" s="25"/>
      <c r="D25" s="25"/>
      <c r="E25" s="25"/>
      <c r="F25" s="25"/>
      <c r="G25" s="53">
        <v>0</v>
      </c>
    </row>
    <row r="26" spans="1:7" x14ac:dyDescent="0.25">
      <c r="A26" s="1">
        <v>5</v>
      </c>
      <c r="B26" s="51">
        <v>42404</v>
      </c>
      <c r="C26" s="1">
        <v>1920</v>
      </c>
      <c r="D26" s="1" t="s">
        <v>8</v>
      </c>
      <c r="E26" s="1" t="s">
        <v>49</v>
      </c>
      <c r="F26" s="1" t="s">
        <v>198</v>
      </c>
      <c r="G26" s="52">
        <v>300</v>
      </c>
    </row>
    <row r="27" spans="1:7" x14ac:dyDescent="0.25">
      <c r="A27" s="1">
        <v>5</v>
      </c>
      <c r="B27" s="51">
        <v>42404</v>
      </c>
      <c r="C27" s="1">
        <v>3894</v>
      </c>
      <c r="D27" s="1" t="s">
        <v>13</v>
      </c>
      <c r="E27" s="1" t="s">
        <v>49</v>
      </c>
      <c r="F27" s="1" t="s">
        <v>198</v>
      </c>
      <c r="G27" s="52">
        <v>-300</v>
      </c>
    </row>
    <row r="28" spans="1:7" x14ac:dyDescent="0.25">
      <c r="A28" s="25" t="s">
        <v>26</v>
      </c>
      <c r="B28" s="25"/>
      <c r="C28" s="25"/>
      <c r="D28" s="25"/>
      <c r="E28" s="25"/>
      <c r="F28" s="25"/>
      <c r="G28" s="53">
        <v>0</v>
      </c>
    </row>
    <row r="29" spans="1:7" x14ac:dyDescent="0.25">
      <c r="A29" s="1">
        <v>6</v>
      </c>
      <c r="B29" s="51">
        <v>42408</v>
      </c>
      <c r="C29" s="1">
        <v>1920</v>
      </c>
      <c r="D29" s="1" t="s">
        <v>8</v>
      </c>
      <c r="E29" s="1" t="s">
        <v>49</v>
      </c>
      <c r="F29" s="1" t="s">
        <v>221</v>
      </c>
      <c r="G29" s="52">
        <v>-500</v>
      </c>
    </row>
    <row r="30" spans="1:7" x14ac:dyDescent="0.25">
      <c r="A30" s="1">
        <v>6</v>
      </c>
      <c r="B30" s="51">
        <v>42408</v>
      </c>
      <c r="C30" s="1">
        <v>6980</v>
      </c>
      <c r="D30" s="1" t="s">
        <v>52</v>
      </c>
      <c r="E30" s="1">
        <v>100</v>
      </c>
      <c r="F30" s="1" t="s">
        <v>221</v>
      </c>
      <c r="G30" s="52">
        <v>500</v>
      </c>
    </row>
    <row r="31" spans="1:7" x14ac:dyDescent="0.25">
      <c r="A31" s="25" t="s">
        <v>27</v>
      </c>
      <c r="B31" s="25"/>
      <c r="C31" s="25"/>
      <c r="D31" s="25"/>
      <c r="E31" s="25"/>
      <c r="F31" s="25"/>
      <c r="G31" s="53">
        <v>0</v>
      </c>
    </row>
    <row r="32" spans="1:7" x14ac:dyDescent="0.25">
      <c r="A32" s="1">
        <v>7</v>
      </c>
      <c r="B32" s="51">
        <v>42410</v>
      </c>
      <c r="C32" s="1">
        <v>1920</v>
      </c>
      <c r="D32" s="1" t="s">
        <v>8</v>
      </c>
      <c r="E32" s="1" t="s">
        <v>49</v>
      </c>
      <c r="F32" s="1" t="s">
        <v>198</v>
      </c>
      <c r="G32" s="52">
        <v>600</v>
      </c>
    </row>
    <row r="33" spans="1:7" x14ac:dyDescent="0.25">
      <c r="A33" s="1">
        <v>7</v>
      </c>
      <c r="B33" s="51">
        <v>42410</v>
      </c>
      <c r="C33" s="1">
        <v>3894</v>
      </c>
      <c r="D33" s="1" t="s">
        <v>13</v>
      </c>
      <c r="E33" s="1" t="s">
        <v>49</v>
      </c>
      <c r="F33" s="1" t="s">
        <v>198</v>
      </c>
      <c r="G33" s="52">
        <v>-600</v>
      </c>
    </row>
    <row r="34" spans="1:7" x14ac:dyDescent="0.25">
      <c r="A34" s="25" t="s">
        <v>28</v>
      </c>
      <c r="B34" s="25"/>
      <c r="C34" s="25"/>
      <c r="D34" s="25"/>
      <c r="E34" s="25"/>
      <c r="F34" s="25"/>
      <c r="G34" s="53">
        <v>0</v>
      </c>
    </row>
    <row r="35" spans="1:7" x14ac:dyDescent="0.25">
      <c r="A35" s="1">
        <v>8</v>
      </c>
      <c r="B35" s="51">
        <v>42411</v>
      </c>
      <c r="C35" s="1">
        <v>1920</v>
      </c>
      <c r="D35" s="1" t="s">
        <v>8</v>
      </c>
      <c r="E35" s="1" t="s">
        <v>49</v>
      </c>
      <c r="F35" s="1" t="s">
        <v>223</v>
      </c>
      <c r="G35" s="52">
        <v>-1000</v>
      </c>
    </row>
    <row r="36" spans="1:7" x14ac:dyDescent="0.25">
      <c r="A36" s="1">
        <v>8</v>
      </c>
      <c r="B36" s="51">
        <v>42411</v>
      </c>
      <c r="C36" s="1">
        <v>7610</v>
      </c>
      <c r="D36" s="1" t="s">
        <v>67</v>
      </c>
      <c r="E36" s="1">
        <v>100</v>
      </c>
      <c r="F36" s="1" t="s">
        <v>223</v>
      </c>
      <c r="G36" s="52">
        <v>1000</v>
      </c>
    </row>
    <row r="37" spans="1:7" x14ac:dyDescent="0.25">
      <c r="A37" s="25" t="s">
        <v>29</v>
      </c>
      <c r="B37" s="25"/>
      <c r="C37" s="25"/>
      <c r="D37" s="25"/>
      <c r="E37" s="25"/>
      <c r="F37" s="25"/>
      <c r="G37" s="53">
        <v>0</v>
      </c>
    </row>
    <row r="38" spans="1:7" x14ac:dyDescent="0.25">
      <c r="A38" s="1">
        <v>9</v>
      </c>
      <c r="B38" s="51">
        <v>42416</v>
      </c>
      <c r="C38" s="1">
        <v>1920</v>
      </c>
      <c r="D38" s="1" t="s">
        <v>8</v>
      </c>
      <c r="E38" s="1" t="s">
        <v>49</v>
      </c>
      <c r="F38" s="1" t="s">
        <v>155</v>
      </c>
      <c r="G38" s="52">
        <v>1800</v>
      </c>
    </row>
    <row r="39" spans="1:7" x14ac:dyDescent="0.25">
      <c r="A39" s="1">
        <v>9</v>
      </c>
      <c r="B39" s="51">
        <v>42416</v>
      </c>
      <c r="C39" s="1">
        <v>1920</v>
      </c>
      <c r="D39" s="1" t="s">
        <v>8</v>
      </c>
      <c r="E39" s="1" t="s">
        <v>49</v>
      </c>
      <c r="F39" s="1" t="s">
        <v>156</v>
      </c>
      <c r="G39" s="52">
        <v>1800</v>
      </c>
    </row>
    <row r="40" spans="1:7" x14ac:dyDescent="0.25">
      <c r="A40" s="1">
        <v>9</v>
      </c>
      <c r="B40" s="51">
        <v>42416</v>
      </c>
      <c r="C40" s="1">
        <v>1920</v>
      </c>
      <c r="D40" s="1" t="s">
        <v>8</v>
      </c>
      <c r="E40" s="1" t="s">
        <v>49</v>
      </c>
      <c r="F40" s="1" t="s">
        <v>176</v>
      </c>
      <c r="G40" s="52">
        <v>1800</v>
      </c>
    </row>
    <row r="41" spans="1:7" x14ac:dyDescent="0.25">
      <c r="A41" s="1">
        <v>9</v>
      </c>
      <c r="B41" s="51">
        <v>42416</v>
      </c>
      <c r="C41" s="1">
        <v>1920</v>
      </c>
      <c r="D41" s="1" t="s">
        <v>8</v>
      </c>
      <c r="E41" s="1" t="s">
        <v>49</v>
      </c>
      <c r="F41" s="1" t="s">
        <v>177</v>
      </c>
      <c r="G41" s="52">
        <v>1800</v>
      </c>
    </row>
    <row r="42" spans="1:7" x14ac:dyDescent="0.25">
      <c r="A42" s="1">
        <v>9</v>
      </c>
      <c r="B42" s="51">
        <v>42416</v>
      </c>
      <c r="C42" s="1">
        <v>3890</v>
      </c>
      <c r="D42" s="1" t="s">
        <v>54</v>
      </c>
      <c r="E42" s="1" t="s">
        <v>49</v>
      </c>
      <c r="F42" s="1" t="s">
        <v>155</v>
      </c>
      <c r="G42" s="52">
        <v>-1000</v>
      </c>
    </row>
    <row r="43" spans="1:7" x14ac:dyDescent="0.25">
      <c r="A43" s="1">
        <v>9</v>
      </c>
      <c r="B43" s="51">
        <v>42416</v>
      </c>
      <c r="C43" s="1">
        <v>3890</v>
      </c>
      <c r="D43" s="1" t="s">
        <v>54</v>
      </c>
      <c r="E43" s="1" t="s">
        <v>49</v>
      </c>
      <c r="F43" s="1" t="s">
        <v>156</v>
      </c>
      <c r="G43" s="52">
        <v>-1000</v>
      </c>
    </row>
    <row r="44" spans="1:7" x14ac:dyDescent="0.25">
      <c r="A44" s="1">
        <v>9</v>
      </c>
      <c r="B44" s="51">
        <v>42416</v>
      </c>
      <c r="C44" s="1">
        <v>3890</v>
      </c>
      <c r="D44" s="1" t="s">
        <v>54</v>
      </c>
      <c r="E44" s="1" t="s">
        <v>49</v>
      </c>
      <c r="F44" s="1" t="s">
        <v>176</v>
      </c>
      <c r="G44" s="52">
        <v>-1000</v>
      </c>
    </row>
    <row r="45" spans="1:7" x14ac:dyDescent="0.25">
      <c r="A45" s="1">
        <v>9</v>
      </c>
      <c r="B45" s="51">
        <v>42416</v>
      </c>
      <c r="C45" s="1">
        <v>3890</v>
      </c>
      <c r="D45" s="1" t="s">
        <v>54</v>
      </c>
      <c r="E45" s="1" t="s">
        <v>49</v>
      </c>
      <c r="F45" s="1" t="s">
        <v>177</v>
      </c>
      <c r="G45" s="52">
        <v>-1000</v>
      </c>
    </row>
    <row r="46" spans="1:7" x14ac:dyDescent="0.25">
      <c r="A46" s="1">
        <v>9</v>
      </c>
      <c r="B46" s="51">
        <v>42416</v>
      </c>
      <c r="C46" s="1">
        <v>3910</v>
      </c>
      <c r="D46" s="1" t="s">
        <v>12</v>
      </c>
      <c r="E46" s="1" t="s">
        <v>49</v>
      </c>
      <c r="F46" s="1" t="s">
        <v>155</v>
      </c>
      <c r="G46" s="52">
        <v>-800</v>
      </c>
    </row>
    <row r="47" spans="1:7" x14ac:dyDescent="0.25">
      <c r="A47" s="1">
        <v>9</v>
      </c>
      <c r="B47" s="51">
        <v>42416</v>
      </c>
      <c r="C47" s="1">
        <v>3910</v>
      </c>
      <c r="D47" s="1" t="s">
        <v>12</v>
      </c>
      <c r="E47" s="1" t="s">
        <v>49</v>
      </c>
      <c r="F47" s="1" t="s">
        <v>156</v>
      </c>
      <c r="G47" s="52">
        <v>-800</v>
      </c>
    </row>
    <row r="48" spans="1:7" x14ac:dyDescent="0.25">
      <c r="A48" s="1">
        <v>9</v>
      </c>
      <c r="B48" s="51">
        <v>42416</v>
      </c>
      <c r="C48" s="1">
        <v>3910</v>
      </c>
      <c r="D48" s="1" t="s">
        <v>12</v>
      </c>
      <c r="E48" s="1" t="s">
        <v>49</v>
      </c>
      <c r="F48" s="1" t="s">
        <v>176</v>
      </c>
      <c r="G48" s="52">
        <v>-800</v>
      </c>
    </row>
    <row r="49" spans="1:7" x14ac:dyDescent="0.25">
      <c r="A49" s="1">
        <v>9</v>
      </c>
      <c r="B49" s="51">
        <v>42416</v>
      </c>
      <c r="C49" s="1">
        <v>3910</v>
      </c>
      <c r="D49" s="1" t="s">
        <v>12</v>
      </c>
      <c r="E49" s="1" t="s">
        <v>49</v>
      </c>
      <c r="F49" s="1" t="s">
        <v>177</v>
      </c>
      <c r="G49" s="52">
        <v>-800</v>
      </c>
    </row>
    <row r="50" spans="1:7" x14ac:dyDescent="0.25">
      <c r="A50" s="1">
        <v>9</v>
      </c>
      <c r="B50" s="51">
        <v>42417</v>
      </c>
      <c r="C50" s="1">
        <v>1920</v>
      </c>
      <c r="D50" s="1" t="s">
        <v>8</v>
      </c>
      <c r="E50" s="1" t="s">
        <v>49</v>
      </c>
      <c r="F50" s="1" t="s">
        <v>157</v>
      </c>
      <c r="G50" s="52">
        <v>1800</v>
      </c>
    </row>
    <row r="51" spans="1:7" x14ac:dyDescent="0.25">
      <c r="A51" s="1">
        <v>9</v>
      </c>
      <c r="B51" s="51">
        <v>42417</v>
      </c>
      <c r="C51" s="1">
        <v>1920</v>
      </c>
      <c r="D51" s="1" t="s">
        <v>8</v>
      </c>
      <c r="E51" s="1" t="s">
        <v>49</v>
      </c>
      <c r="F51" s="1" t="s">
        <v>158</v>
      </c>
      <c r="G51" s="52">
        <v>1800</v>
      </c>
    </row>
    <row r="52" spans="1:7" x14ac:dyDescent="0.25">
      <c r="A52" s="1">
        <v>9</v>
      </c>
      <c r="B52" s="51">
        <v>42417</v>
      </c>
      <c r="C52" s="1">
        <v>1920</v>
      </c>
      <c r="D52" s="1" t="s">
        <v>8</v>
      </c>
      <c r="E52" s="1" t="s">
        <v>49</v>
      </c>
      <c r="F52" s="1" t="s">
        <v>159</v>
      </c>
      <c r="G52" s="52">
        <v>1800</v>
      </c>
    </row>
    <row r="53" spans="1:7" x14ac:dyDescent="0.25">
      <c r="A53" s="1">
        <v>9</v>
      </c>
      <c r="B53" s="51">
        <v>42417</v>
      </c>
      <c r="C53" s="1">
        <v>1920</v>
      </c>
      <c r="D53" s="1" t="s">
        <v>8</v>
      </c>
      <c r="E53" s="1" t="s">
        <v>49</v>
      </c>
      <c r="F53" s="1" t="s">
        <v>160</v>
      </c>
      <c r="G53" s="52">
        <v>1800</v>
      </c>
    </row>
    <row r="54" spans="1:7" x14ac:dyDescent="0.25">
      <c r="A54" s="1">
        <v>9</v>
      </c>
      <c r="B54" s="51">
        <v>42417</v>
      </c>
      <c r="C54" s="1">
        <v>1920</v>
      </c>
      <c r="D54" s="1" t="s">
        <v>8</v>
      </c>
      <c r="E54" s="1" t="s">
        <v>49</v>
      </c>
      <c r="F54" s="1" t="s">
        <v>178</v>
      </c>
      <c r="G54" s="52">
        <v>1800</v>
      </c>
    </row>
    <row r="55" spans="1:7" x14ac:dyDescent="0.25">
      <c r="A55" s="1">
        <v>9</v>
      </c>
      <c r="B55" s="51">
        <v>42417</v>
      </c>
      <c r="C55" s="1">
        <v>1920</v>
      </c>
      <c r="D55" s="1" t="s">
        <v>8</v>
      </c>
      <c r="E55" s="1" t="s">
        <v>49</v>
      </c>
      <c r="F55" s="1" t="s">
        <v>179</v>
      </c>
      <c r="G55" s="52">
        <v>1800</v>
      </c>
    </row>
    <row r="56" spans="1:7" x14ac:dyDescent="0.25">
      <c r="A56" s="1">
        <v>9</v>
      </c>
      <c r="B56" s="51">
        <v>42417</v>
      </c>
      <c r="C56" s="1">
        <v>1920</v>
      </c>
      <c r="D56" s="1" t="s">
        <v>8</v>
      </c>
      <c r="E56" s="1" t="s">
        <v>49</v>
      </c>
      <c r="F56" s="1" t="s">
        <v>180</v>
      </c>
      <c r="G56" s="52">
        <v>1800</v>
      </c>
    </row>
    <row r="57" spans="1:7" x14ac:dyDescent="0.25">
      <c r="A57" s="1">
        <v>9</v>
      </c>
      <c r="B57" s="51">
        <v>42417</v>
      </c>
      <c r="C57" s="1">
        <v>1920</v>
      </c>
      <c r="D57" s="1" t="s">
        <v>8</v>
      </c>
      <c r="E57" s="1" t="s">
        <v>49</v>
      </c>
      <c r="F57" s="1" t="s">
        <v>181</v>
      </c>
      <c r="G57" s="52">
        <v>1800</v>
      </c>
    </row>
    <row r="58" spans="1:7" x14ac:dyDescent="0.25">
      <c r="A58" s="1">
        <v>9</v>
      </c>
      <c r="B58" s="51">
        <v>42417</v>
      </c>
      <c r="C58" s="1">
        <v>3890</v>
      </c>
      <c r="D58" s="1" t="s">
        <v>54</v>
      </c>
      <c r="E58" s="1" t="s">
        <v>49</v>
      </c>
      <c r="F58" s="1" t="s">
        <v>157</v>
      </c>
      <c r="G58" s="52">
        <v>-1000</v>
      </c>
    </row>
    <row r="59" spans="1:7" x14ac:dyDescent="0.25">
      <c r="A59" s="1">
        <v>9</v>
      </c>
      <c r="B59" s="51">
        <v>42417</v>
      </c>
      <c r="C59" s="1">
        <v>3890</v>
      </c>
      <c r="D59" s="1" t="s">
        <v>54</v>
      </c>
      <c r="E59" s="1" t="s">
        <v>49</v>
      </c>
      <c r="F59" s="1" t="s">
        <v>158</v>
      </c>
      <c r="G59" s="52">
        <v>-1000</v>
      </c>
    </row>
    <row r="60" spans="1:7" x14ac:dyDescent="0.25">
      <c r="A60" s="1">
        <v>9</v>
      </c>
      <c r="B60" s="51">
        <v>42417</v>
      </c>
      <c r="C60" s="1">
        <v>3890</v>
      </c>
      <c r="D60" s="1" t="s">
        <v>54</v>
      </c>
      <c r="E60" s="1" t="s">
        <v>49</v>
      </c>
      <c r="F60" s="1" t="s">
        <v>159</v>
      </c>
      <c r="G60" s="52">
        <v>-1000</v>
      </c>
    </row>
    <row r="61" spans="1:7" x14ac:dyDescent="0.25">
      <c r="A61" s="1">
        <v>9</v>
      </c>
      <c r="B61" s="51">
        <v>42417</v>
      </c>
      <c r="C61" s="1">
        <v>3890</v>
      </c>
      <c r="D61" s="1" t="s">
        <v>54</v>
      </c>
      <c r="E61" s="1" t="s">
        <v>49</v>
      </c>
      <c r="F61" s="1" t="s">
        <v>160</v>
      </c>
      <c r="G61" s="52">
        <v>-1000</v>
      </c>
    </row>
    <row r="62" spans="1:7" x14ac:dyDescent="0.25">
      <c r="A62" s="1">
        <v>9</v>
      </c>
      <c r="B62" s="51">
        <v>42417</v>
      </c>
      <c r="C62" s="1">
        <v>3890</v>
      </c>
      <c r="D62" s="1" t="s">
        <v>54</v>
      </c>
      <c r="E62" s="1" t="s">
        <v>49</v>
      </c>
      <c r="F62" s="1" t="s">
        <v>178</v>
      </c>
      <c r="G62" s="52">
        <v>-1000</v>
      </c>
    </row>
    <row r="63" spans="1:7" x14ac:dyDescent="0.25">
      <c r="A63" s="1">
        <v>9</v>
      </c>
      <c r="B63" s="51">
        <v>42417</v>
      </c>
      <c r="C63" s="1">
        <v>3890</v>
      </c>
      <c r="D63" s="1" t="s">
        <v>54</v>
      </c>
      <c r="E63" s="1" t="s">
        <v>49</v>
      </c>
      <c r="F63" s="1" t="s">
        <v>179</v>
      </c>
      <c r="G63" s="52">
        <v>-1000</v>
      </c>
    </row>
    <row r="64" spans="1:7" x14ac:dyDescent="0.25">
      <c r="A64" s="1">
        <v>9</v>
      </c>
      <c r="B64" s="51">
        <v>42417</v>
      </c>
      <c r="C64" s="1">
        <v>3890</v>
      </c>
      <c r="D64" s="1" t="s">
        <v>54</v>
      </c>
      <c r="E64" s="1" t="s">
        <v>49</v>
      </c>
      <c r="F64" s="1" t="s">
        <v>180</v>
      </c>
      <c r="G64" s="52">
        <v>-1000</v>
      </c>
    </row>
    <row r="65" spans="1:7" x14ac:dyDescent="0.25">
      <c r="A65" s="1">
        <v>9</v>
      </c>
      <c r="B65" s="51">
        <v>42417</v>
      </c>
      <c r="C65" s="1">
        <v>3890</v>
      </c>
      <c r="D65" s="1" t="s">
        <v>54</v>
      </c>
      <c r="E65" s="1" t="s">
        <v>49</v>
      </c>
      <c r="F65" s="1" t="s">
        <v>181</v>
      </c>
      <c r="G65" s="52">
        <v>-1000</v>
      </c>
    </row>
    <row r="66" spans="1:7" x14ac:dyDescent="0.25">
      <c r="A66" s="1">
        <v>9</v>
      </c>
      <c r="B66" s="51">
        <v>42417</v>
      </c>
      <c r="C66" s="1">
        <v>3910</v>
      </c>
      <c r="D66" s="1" t="s">
        <v>12</v>
      </c>
      <c r="E66" s="1" t="s">
        <v>49</v>
      </c>
      <c r="F66" s="1" t="s">
        <v>157</v>
      </c>
      <c r="G66" s="52">
        <v>-800</v>
      </c>
    </row>
    <row r="67" spans="1:7" x14ac:dyDescent="0.25">
      <c r="A67" s="1">
        <v>9</v>
      </c>
      <c r="B67" s="51">
        <v>42417</v>
      </c>
      <c r="C67" s="1">
        <v>3910</v>
      </c>
      <c r="D67" s="1" t="s">
        <v>12</v>
      </c>
      <c r="E67" s="1" t="s">
        <v>49</v>
      </c>
      <c r="F67" s="1" t="s">
        <v>158</v>
      </c>
      <c r="G67" s="52">
        <v>-800</v>
      </c>
    </row>
    <row r="68" spans="1:7" x14ac:dyDescent="0.25">
      <c r="A68" s="1">
        <v>9</v>
      </c>
      <c r="B68" s="51">
        <v>42417</v>
      </c>
      <c r="C68" s="1">
        <v>3910</v>
      </c>
      <c r="D68" s="1" t="s">
        <v>12</v>
      </c>
      <c r="E68" s="1" t="s">
        <v>49</v>
      </c>
      <c r="F68" s="1" t="s">
        <v>159</v>
      </c>
      <c r="G68" s="52">
        <v>-800</v>
      </c>
    </row>
    <row r="69" spans="1:7" x14ac:dyDescent="0.25">
      <c r="A69" s="1">
        <v>9</v>
      </c>
      <c r="B69" s="51">
        <v>42417</v>
      </c>
      <c r="C69" s="1">
        <v>3910</v>
      </c>
      <c r="D69" s="1" t="s">
        <v>12</v>
      </c>
      <c r="E69" s="1" t="s">
        <v>49</v>
      </c>
      <c r="F69" s="1" t="s">
        <v>160</v>
      </c>
      <c r="G69" s="52">
        <v>-800</v>
      </c>
    </row>
    <row r="70" spans="1:7" x14ac:dyDescent="0.25">
      <c r="A70" s="1">
        <v>9</v>
      </c>
      <c r="B70" s="51">
        <v>42417</v>
      </c>
      <c r="C70" s="1">
        <v>3910</v>
      </c>
      <c r="D70" s="1" t="s">
        <v>12</v>
      </c>
      <c r="E70" s="1" t="s">
        <v>49</v>
      </c>
      <c r="F70" s="1" t="s">
        <v>178</v>
      </c>
      <c r="G70" s="52">
        <v>-800</v>
      </c>
    </row>
    <row r="71" spans="1:7" x14ac:dyDescent="0.25">
      <c r="A71" s="1">
        <v>9</v>
      </c>
      <c r="B71" s="51">
        <v>42417</v>
      </c>
      <c r="C71" s="1">
        <v>3910</v>
      </c>
      <c r="D71" s="1" t="s">
        <v>12</v>
      </c>
      <c r="E71" s="1" t="s">
        <v>49</v>
      </c>
      <c r="F71" s="1" t="s">
        <v>179</v>
      </c>
      <c r="G71" s="52">
        <v>-800</v>
      </c>
    </row>
    <row r="72" spans="1:7" x14ac:dyDescent="0.25">
      <c r="A72" s="1">
        <v>9</v>
      </c>
      <c r="B72" s="51">
        <v>42417</v>
      </c>
      <c r="C72" s="1">
        <v>3910</v>
      </c>
      <c r="D72" s="1" t="s">
        <v>12</v>
      </c>
      <c r="E72" s="1" t="s">
        <v>49</v>
      </c>
      <c r="F72" s="1" t="s">
        <v>180</v>
      </c>
      <c r="G72" s="52">
        <v>-800</v>
      </c>
    </row>
    <row r="73" spans="1:7" x14ac:dyDescent="0.25">
      <c r="A73" s="1">
        <v>9</v>
      </c>
      <c r="B73" s="51">
        <v>42417</v>
      </c>
      <c r="C73" s="1">
        <v>3910</v>
      </c>
      <c r="D73" s="1" t="s">
        <v>12</v>
      </c>
      <c r="E73" s="1" t="s">
        <v>49</v>
      </c>
      <c r="F73" s="1" t="s">
        <v>181</v>
      </c>
      <c r="G73" s="52">
        <v>-800</v>
      </c>
    </row>
    <row r="74" spans="1:7" x14ac:dyDescent="0.25">
      <c r="A74" s="1">
        <v>9</v>
      </c>
      <c r="B74" s="51">
        <v>42419</v>
      </c>
      <c r="C74" s="1">
        <v>1920</v>
      </c>
      <c r="D74" s="1" t="s">
        <v>8</v>
      </c>
      <c r="E74" s="1" t="s">
        <v>49</v>
      </c>
      <c r="F74" s="1" t="s">
        <v>161</v>
      </c>
      <c r="G74" s="52">
        <v>1800</v>
      </c>
    </row>
    <row r="75" spans="1:7" x14ac:dyDescent="0.25">
      <c r="A75" s="1">
        <v>9</v>
      </c>
      <c r="B75" s="51">
        <v>42419</v>
      </c>
      <c r="C75" s="1">
        <v>1920</v>
      </c>
      <c r="D75" s="1" t="s">
        <v>8</v>
      </c>
      <c r="E75" s="1" t="s">
        <v>49</v>
      </c>
      <c r="F75" s="1" t="s">
        <v>162</v>
      </c>
      <c r="G75" s="52">
        <v>1800</v>
      </c>
    </row>
    <row r="76" spans="1:7" x14ac:dyDescent="0.25">
      <c r="A76" s="1">
        <v>9</v>
      </c>
      <c r="B76" s="51">
        <v>42419</v>
      </c>
      <c r="C76" s="1">
        <v>1920</v>
      </c>
      <c r="D76" s="1" t="s">
        <v>8</v>
      </c>
      <c r="E76" s="1" t="s">
        <v>49</v>
      </c>
      <c r="F76" s="1" t="s">
        <v>163</v>
      </c>
      <c r="G76" s="52">
        <v>1800</v>
      </c>
    </row>
    <row r="77" spans="1:7" x14ac:dyDescent="0.25">
      <c r="A77" s="1">
        <v>9</v>
      </c>
      <c r="B77" s="51">
        <v>42419</v>
      </c>
      <c r="C77" s="1">
        <v>1920</v>
      </c>
      <c r="D77" s="1" t="s">
        <v>8</v>
      </c>
      <c r="E77" s="1" t="s">
        <v>49</v>
      </c>
      <c r="F77" s="1" t="s">
        <v>164</v>
      </c>
      <c r="G77" s="52">
        <v>1800</v>
      </c>
    </row>
    <row r="78" spans="1:7" x14ac:dyDescent="0.25">
      <c r="A78" s="1">
        <v>9</v>
      </c>
      <c r="B78" s="51">
        <v>42419</v>
      </c>
      <c r="C78" s="1">
        <v>1920</v>
      </c>
      <c r="D78" s="1" t="s">
        <v>8</v>
      </c>
      <c r="E78" s="1" t="s">
        <v>49</v>
      </c>
      <c r="F78" s="1" t="s">
        <v>182</v>
      </c>
      <c r="G78" s="52">
        <v>1800</v>
      </c>
    </row>
    <row r="79" spans="1:7" x14ac:dyDescent="0.25">
      <c r="A79" s="1">
        <v>9</v>
      </c>
      <c r="B79" s="51">
        <v>42419</v>
      </c>
      <c r="C79" s="1">
        <v>1920</v>
      </c>
      <c r="D79" s="1" t="s">
        <v>8</v>
      </c>
      <c r="E79" s="1" t="s">
        <v>49</v>
      </c>
      <c r="F79" s="1" t="s">
        <v>183</v>
      </c>
      <c r="G79" s="52">
        <v>1800</v>
      </c>
    </row>
    <row r="80" spans="1:7" x14ac:dyDescent="0.25">
      <c r="A80" s="1">
        <v>9</v>
      </c>
      <c r="B80" s="51">
        <v>42419</v>
      </c>
      <c r="C80" s="1">
        <v>1920</v>
      </c>
      <c r="D80" s="1" t="s">
        <v>8</v>
      </c>
      <c r="E80" s="1" t="s">
        <v>49</v>
      </c>
      <c r="F80" s="1" t="s">
        <v>184</v>
      </c>
      <c r="G80" s="52">
        <v>1800</v>
      </c>
    </row>
    <row r="81" spans="1:7" x14ac:dyDescent="0.25">
      <c r="A81" s="1">
        <v>9</v>
      </c>
      <c r="B81" s="51">
        <v>42419</v>
      </c>
      <c r="C81" s="1">
        <v>1920</v>
      </c>
      <c r="D81" s="1" t="s">
        <v>8</v>
      </c>
      <c r="E81" s="1" t="s">
        <v>49</v>
      </c>
      <c r="F81" s="1" t="s">
        <v>185</v>
      </c>
      <c r="G81" s="52">
        <v>1800</v>
      </c>
    </row>
    <row r="82" spans="1:7" x14ac:dyDescent="0.25">
      <c r="A82" s="1">
        <v>9</v>
      </c>
      <c r="B82" s="51">
        <v>42419</v>
      </c>
      <c r="C82" s="1">
        <v>3890</v>
      </c>
      <c r="D82" s="1" t="s">
        <v>54</v>
      </c>
      <c r="E82" s="1" t="s">
        <v>49</v>
      </c>
      <c r="F82" s="1" t="s">
        <v>161</v>
      </c>
      <c r="G82" s="52">
        <v>-1000</v>
      </c>
    </row>
    <row r="83" spans="1:7" x14ac:dyDescent="0.25">
      <c r="A83" s="1">
        <v>9</v>
      </c>
      <c r="B83" s="51">
        <v>42419</v>
      </c>
      <c r="C83" s="1">
        <v>3890</v>
      </c>
      <c r="D83" s="1" t="s">
        <v>54</v>
      </c>
      <c r="E83" s="1" t="s">
        <v>49</v>
      </c>
      <c r="F83" s="1" t="s">
        <v>162</v>
      </c>
      <c r="G83" s="52">
        <v>-1000</v>
      </c>
    </row>
    <row r="84" spans="1:7" x14ac:dyDescent="0.25">
      <c r="A84" s="1">
        <v>9</v>
      </c>
      <c r="B84" s="51">
        <v>42419</v>
      </c>
      <c r="C84" s="1">
        <v>3890</v>
      </c>
      <c r="D84" s="1" t="s">
        <v>54</v>
      </c>
      <c r="E84" s="1" t="s">
        <v>49</v>
      </c>
      <c r="F84" s="1" t="s">
        <v>163</v>
      </c>
      <c r="G84" s="52">
        <v>-1000</v>
      </c>
    </row>
    <row r="85" spans="1:7" x14ac:dyDescent="0.25">
      <c r="A85" s="1">
        <v>9</v>
      </c>
      <c r="B85" s="51">
        <v>42419</v>
      </c>
      <c r="C85" s="1">
        <v>3890</v>
      </c>
      <c r="D85" s="1" t="s">
        <v>54</v>
      </c>
      <c r="E85" s="1" t="s">
        <v>49</v>
      </c>
      <c r="F85" s="1" t="s">
        <v>164</v>
      </c>
      <c r="G85" s="52">
        <v>-1000</v>
      </c>
    </row>
    <row r="86" spans="1:7" x14ac:dyDescent="0.25">
      <c r="A86" s="1">
        <v>9</v>
      </c>
      <c r="B86" s="51">
        <v>42419</v>
      </c>
      <c r="C86" s="1">
        <v>3890</v>
      </c>
      <c r="D86" s="1" t="s">
        <v>54</v>
      </c>
      <c r="E86" s="1" t="s">
        <v>49</v>
      </c>
      <c r="F86" s="1" t="s">
        <v>182</v>
      </c>
      <c r="G86" s="52">
        <v>-1000</v>
      </c>
    </row>
    <row r="87" spans="1:7" x14ac:dyDescent="0.25">
      <c r="A87" s="1">
        <v>9</v>
      </c>
      <c r="B87" s="51">
        <v>42419</v>
      </c>
      <c r="C87" s="1">
        <v>3890</v>
      </c>
      <c r="D87" s="1" t="s">
        <v>54</v>
      </c>
      <c r="E87" s="1" t="s">
        <v>49</v>
      </c>
      <c r="F87" s="1" t="s">
        <v>183</v>
      </c>
      <c r="G87" s="52">
        <v>-1000</v>
      </c>
    </row>
    <row r="88" spans="1:7" x14ac:dyDescent="0.25">
      <c r="A88" s="1">
        <v>9</v>
      </c>
      <c r="B88" s="51">
        <v>42419</v>
      </c>
      <c r="C88" s="1">
        <v>3890</v>
      </c>
      <c r="D88" s="1" t="s">
        <v>54</v>
      </c>
      <c r="E88" s="1" t="s">
        <v>49</v>
      </c>
      <c r="F88" s="1" t="s">
        <v>184</v>
      </c>
      <c r="G88" s="52">
        <v>-1000</v>
      </c>
    </row>
    <row r="89" spans="1:7" x14ac:dyDescent="0.25">
      <c r="A89" s="1">
        <v>9</v>
      </c>
      <c r="B89" s="51">
        <v>42419</v>
      </c>
      <c r="C89" s="1">
        <v>3890</v>
      </c>
      <c r="D89" s="1" t="s">
        <v>54</v>
      </c>
      <c r="E89" s="1" t="s">
        <v>49</v>
      </c>
      <c r="F89" s="1" t="s">
        <v>185</v>
      </c>
      <c r="G89" s="52">
        <v>-1000</v>
      </c>
    </row>
    <row r="90" spans="1:7" x14ac:dyDescent="0.25">
      <c r="A90" s="1">
        <v>9</v>
      </c>
      <c r="B90" s="51">
        <v>42419</v>
      </c>
      <c r="C90" s="1">
        <v>3910</v>
      </c>
      <c r="D90" s="1" t="s">
        <v>12</v>
      </c>
      <c r="E90" s="1" t="s">
        <v>49</v>
      </c>
      <c r="F90" s="1" t="s">
        <v>161</v>
      </c>
      <c r="G90" s="52">
        <v>-800</v>
      </c>
    </row>
    <row r="91" spans="1:7" x14ac:dyDescent="0.25">
      <c r="A91" s="1">
        <v>9</v>
      </c>
      <c r="B91" s="51">
        <v>42419</v>
      </c>
      <c r="C91" s="1">
        <v>3910</v>
      </c>
      <c r="D91" s="1" t="s">
        <v>12</v>
      </c>
      <c r="E91" s="1" t="s">
        <v>49</v>
      </c>
      <c r="F91" s="1" t="s">
        <v>162</v>
      </c>
      <c r="G91" s="52">
        <v>-800</v>
      </c>
    </row>
    <row r="92" spans="1:7" x14ac:dyDescent="0.25">
      <c r="A92" s="1">
        <v>9</v>
      </c>
      <c r="B92" s="51">
        <v>42419</v>
      </c>
      <c r="C92" s="1">
        <v>3910</v>
      </c>
      <c r="D92" s="1" t="s">
        <v>12</v>
      </c>
      <c r="E92" s="1" t="s">
        <v>49</v>
      </c>
      <c r="F92" s="1" t="s">
        <v>163</v>
      </c>
      <c r="G92" s="52">
        <v>-800</v>
      </c>
    </row>
    <row r="93" spans="1:7" x14ac:dyDescent="0.25">
      <c r="A93" s="1">
        <v>9</v>
      </c>
      <c r="B93" s="51">
        <v>42419</v>
      </c>
      <c r="C93" s="1">
        <v>3910</v>
      </c>
      <c r="D93" s="1" t="s">
        <v>12</v>
      </c>
      <c r="E93" s="1" t="s">
        <v>49</v>
      </c>
      <c r="F93" s="1" t="s">
        <v>164</v>
      </c>
      <c r="G93" s="52">
        <v>-800</v>
      </c>
    </row>
    <row r="94" spans="1:7" x14ac:dyDescent="0.25">
      <c r="A94" s="1">
        <v>9</v>
      </c>
      <c r="B94" s="51">
        <v>42419</v>
      </c>
      <c r="C94" s="1">
        <v>3910</v>
      </c>
      <c r="D94" s="1" t="s">
        <v>12</v>
      </c>
      <c r="E94" s="1" t="s">
        <v>49</v>
      </c>
      <c r="F94" s="1" t="s">
        <v>182</v>
      </c>
      <c r="G94" s="52">
        <v>-800</v>
      </c>
    </row>
    <row r="95" spans="1:7" x14ac:dyDescent="0.25">
      <c r="A95" s="1">
        <v>9</v>
      </c>
      <c r="B95" s="51">
        <v>42419</v>
      </c>
      <c r="C95" s="1">
        <v>3910</v>
      </c>
      <c r="D95" s="1" t="s">
        <v>12</v>
      </c>
      <c r="E95" s="1" t="s">
        <v>49</v>
      </c>
      <c r="F95" s="1" t="s">
        <v>183</v>
      </c>
      <c r="G95" s="52">
        <v>-800</v>
      </c>
    </row>
    <row r="96" spans="1:7" x14ac:dyDescent="0.25">
      <c r="A96" s="1">
        <v>9</v>
      </c>
      <c r="B96" s="51">
        <v>42419</v>
      </c>
      <c r="C96" s="1">
        <v>3910</v>
      </c>
      <c r="D96" s="1" t="s">
        <v>12</v>
      </c>
      <c r="E96" s="1" t="s">
        <v>49</v>
      </c>
      <c r="F96" s="1" t="s">
        <v>184</v>
      </c>
      <c r="G96" s="52">
        <v>-800</v>
      </c>
    </row>
    <row r="97" spans="1:7" x14ac:dyDescent="0.25">
      <c r="A97" s="1">
        <v>9</v>
      </c>
      <c r="B97" s="51">
        <v>42419</v>
      </c>
      <c r="C97" s="1">
        <v>3910</v>
      </c>
      <c r="D97" s="1" t="s">
        <v>12</v>
      </c>
      <c r="E97" s="1" t="s">
        <v>49</v>
      </c>
      <c r="F97" s="1" t="s">
        <v>185</v>
      </c>
      <c r="G97" s="52">
        <v>-800</v>
      </c>
    </row>
    <row r="98" spans="1:7" x14ac:dyDescent="0.25">
      <c r="A98" s="1">
        <v>9</v>
      </c>
      <c r="B98" s="51">
        <v>42422</v>
      </c>
      <c r="C98" s="1">
        <v>1920</v>
      </c>
      <c r="D98" s="1" t="s">
        <v>8</v>
      </c>
      <c r="E98" s="1" t="s">
        <v>49</v>
      </c>
      <c r="F98" s="1" t="s">
        <v>165</v>
      </c>
      <c r="G98" s="52">
        <v>1800</v>
      </c>
    </row>
    <row r="99" spans="1:7" x14ac:dyDescent="0.25">
      <c r="A99" s="1">
        <v>9</v>
      </c>
      <c r="B99" s="51">
        <v>42422</v>
      </c>
      <c r="C99" s="1">
        <v>1920</v>
      </c>
      <c r="D99" s="1" t="s">
        <v>8</v>
      </c>
      <c r="E99" s="1" t="s">
        <v>49</v>
      </c>
      <c r="F99" s="1" t="s">
        <v>166</v>
      </c>
      <c r="G99" s="52">
        <v>1800</v>
      </c>
    </row>
    <row r="100" spans="1:7" x14ac:dyDescent="0.25">
      <c r="A100" s="1">
        <v>9</v>
      </c>
      <c r="B100" s="51">
        <v>42422</v>
      </c>
      <c r="C100" s="1">
        <v>1920</v>
      </c>
      <c r="D100" s="1" t="s">
        <v>8</v>
      </c>
      <c r="E100" s="1" t="s">
        <v>49</v>
      </c>
      <c r="F100" s="1" t="s">
        <v>167</v>
      </c>
      <c r="G100" s="52">
        <v>1800</v>
      </c>
    </row>
    <row r="101" spans="1:7" x14ac:dyDescent="0.25">
      <c r="A101" s="1">
        <v>9</v>
      </c>
      <c r="B101" s="51">
        <v>42422</v>
      </c>
      <c r="C101" s="1">
        <v>1920</v>
      </c>
      <c r="D101" s="1" t="s">
        <v>8</v>
      </c>
      <c r="E101" s="1" t="s">
        <v>49</v>
      </c>
      <c r="F101" s="1" t="s">
        <v>168</v>
      </c>
      <c r="G101" s="52">
        <v>1800</v>
      </c>
    </row>
    <row r="102" spans="1:7" x14ac:dyDescent="0.25">
      <c r="A102" s="1">
        <v>9</v>
      </c>
      <c r="B102" s="51">
        <v>42422</v>
      </c>
      <c r="C102" s="1">
        <v>1920</v>
      </c>
      <c r="D102" s="1" t="s">
        <v>8</v>
      </c>
      <c r="E102" s="1" t="s">
        <v>49</v>
      </c>
      <c r="F102" s="1" t="s">
        <v>169</v>
      </c>
      <c r="G102" s="52">
        <v>1800</v>
      </c>
    </row>
    <row r="103" spans="1:7" x14ac:dyDescent="0.25">
      <c r="A103" s="1">
        <v>9</v>
      </c>
      <c r="B103" s="51">
        <v>42422</v>
      </c>
      <c r="C103" s="1">
        <v>1920</v>
      </c>
      <c r="D103" s="1" t="s">
        <v>8</v>
      </c>
      <c r="E103" s="1" t="s">
        <v>49</v>
      </c>
      <c r="F103" s="1" t="s">
        <v>170</v>
      </c>
      <c r="G103" s="52">
        <v>1800</v>
      </c>
    </row>
    <row r="104" spans="1:7" x14ac:dyDescent="0.25">
      <c r="A104" s="1">
        <v>9</v>
      </c>
      <c r="B104" s="51">
        <v>42422</v>
      </c>
      <c r="C104" s="1">
        <v>1920</v>
      </c>
      <c r="D104" s="1" t="s">
        <v>8</v>
      </c>
      <c r="E104" s="1" t="s">
        <v>49</v>
      </c>
      <c r="F104" s="1" t="s">
        <v>171</v>
      </c>
      <c r="G104" s="52">
        <v>1800</v>
      </c>
    </row>
    <row r="105" spans="1:7" x14ac:dyDescent="0.25">
      <c r="A105" s="1">
        <v>9</v>
      </c>
      <c r="B105" s="51">
        <v>42422</v>
      </c>
      <c r="C105" s="1">
        <v>1920</v>
      </c>
      <c r="D105" s="1" t="s">
        <v>8</v>
      </c>
      <c r="E105" s="1" t="s">
        <v>49</v>
      </c>
      <c r="F105" s="1" t="s">
        <v>172</v>
      </c>
      <c r="G105" s="52">
        <v>1800</v>
      </c>
    </row>
    <row r="106" spans="1:7" x14ac:dyDescent="0.25">
      <c r="A106" s="1">
        <v>9</v>
      </c>
      <c r="B106" s="51">
        <v>42422</v>
      </c>
      <c r="C106" s="1">
        <v>1920</v>
      </c>
      <c r="D106" s="1" t="s">
        <v>8</v>
      </c>
      <c r="E106" s="1" t="s">
        <v>49</v>
      </c>
      <c r="F106" s="1" t="s">
        <v>173</v>
      </c>
      <c r="G106" s="52">
        <v>1800</v>
      </c>
    </row>
    <row r="107" spans="1:7" x14ac:dyDescent="0.25">
      <c r="A107" s="1">
        <v>9</v>
      </c>
      <c r="B107" s="51">
        <v>42422</v>
      </c>
      <c r="C107" s="1">
        <v>1920</v>
      </c>
      <c r="D107" s="1" t="s">
        <v>8</v>
      </c>
      <c r="E107" s="1" t="s">
        <v>49</v>
      </c>
      <c r="F107" s="1" t="s">
        <v>174</v>
      </c>
      <c r="G107" s="52">
        <v>1800</v>
      </c>
    </row>
    <row r="108" spans="1:7" x14ac:dyDescent="0.25">
      <c r="A108" s="1">
        <v>9</v>
      </c>
      <c r="B108" s="51">
        <v>42422</v>
      </c>
      <c r="C108" s="1">
        <v>1920</v>
      </c>
      <c r="D108" s="1" t="s">
        <v>8</v>
      </c>
      <c r="E108" s="1" t="s">
        <v>49</v>
      </c>
      <c r="F108" s="1" t="s">
        <v>175</v>
      </c>
      <c r="G108" s="52">
        <v>1800</v>
      </c>
    </row>
    <row r="109" spans="1:7" x14ac:dyDescent="0.25">
      <c r="A109" s="1">
        <v>9</v>
      </c>
      <c r="B109" s="51">
        <v>42422</v>
      </c>
      <c r="C109" s="1">
        <v>1920</v>
      </c>
      <c r="D109" s="1" t="s">
        <v>8</v>
      </c>
      <c r="E109" s="1" t="s">
        <v>49</v>
      </c>
      <c r="F109" s="1" t="s">
        <v>186</v>
      </c>
      <c r="G109" s="52">
        <v>1800</v>
      </c>
    </row>
    <row r="110" spans="1:7" x14ac:dyDescent="0.25">
      <c r="A110" s="1">
        <v>9</v>
      </c>
      <c r="B110" s="51">
        <v>42422</v>
      </c>
      <c r="C110" s="1">
        <v>1920</v>
      </c>
      <c r="D110" s="1" t="s">
        <v>8</v>
      </c>
      <c r="E110" s="1" t="s">
        <v>49</v>
      </c>
      <c r="F110" s="1" t="s">
        <v>187</v>
      </c>
      <c r="G110" s="52">
        <v>1800</v>
      </c>
    </row>
    <row r="111" spans="1:7" x14ac:dyDescent="0.25">
      <c r="A111" s="1">
        <v>9</v>
      </c>
      <c r="B111" s="51">
        <v>42422</v>
      </c>
      <c r="C111" s="1">
        <v>1920</v>
      </c>
      <c r="D111" s="1" t="s">
        <v>8</v>
      </c>
      <c r="E111" s="1" t="s">
        <v>49</v>
      </c>
      <c r="F111" s="1" t="s">
        <v>188</v>
      </c>
      <c r="G111" s="52">
        <v>1800</v>
      </c>
    </row>
    <row r="112" spans="1:7" x14ac:dyDescent="0.25">
      <c r="A112" s="1">
        <v>9</v>
      </c>
      <c r="B112" s="51">
        <v>42422</v>
      </c>
      <c r="C112" s="1">
        <v>1920</v>
      </c>
      <c r="D112" s="1" t="s">
        <v>8</v>
      </c>
      <c r="E112" s="1" t="s">
        <v>49</v>
      </c>
      <c r="F112" s="1" t="s">
        <v>189</v>
      </c>
      <c r="G112" s="52">
        <v>1800</v>
      </c>
    </row>
    <row r="113" spans="1:7" x14ac:dyDescent="0.25">
      <c r="A113" s="1">
        <v>9</v>
      </c>
      <c r="B113" s="51">
        <v>42422</v>
      </c>
      <c r="C113" s="1">
        <v>1920</v>
      </c>
      <c r="D113" s="1" t="s">
        <v>8</v>
      </c>
      <c r="E113" s="1" t="s">
        <v>49</v>
      </c>
      <c r="F113" s="1" t="s">
        <v>190</v>
      </c>
      <c r="G113" s="52">
        <v>1800</v>
      </c>
    </row>
    <row r="114" spans="1:7" x14ac:dyDescent="0.25">
      <c r="A114" s="1">
        <v>9</v>
      </c>
      <c r="B114" s="51">
        <v>42422</v>
      </c>
      <c r="C114" s="1">
        <v>1920</v>
      </c>
      <c r="D114" s="1" t="s">
        <v>8</v>
      </c>
      <c r="E114" s="1" t="s">
        <v>49</v>
      </c>
      <c r="F114" s="1" t="s">
        <v>191</v>
      </c>
      <c r="G114" s="52">
        <v>1800</v>
      </c>
    </row>
    <row r="115" spans="1:7" x14ac:dyDescent="0.25">
      <c r="A115" s="1">
        <v>9</v>
      </c>
      <c r="B115" s="51">
        <v>42422</v>
      </c>
      <c r="C115" s="1">
        <v>1920</v>
      </c>
      <c r="D115" s="1" t="s">
        <v>8</v>
      </c>
      <c r="E115" s="1" t="s">
        <v>49</v>
      </c>
      <c r="F115" s="1" t="s">
        <v>192</v>
      </c>
      <c r="G115" s="52">
        <v>1800</v>
      </c>
    </row>
    <row r="116" spans="1:7" x14ac:dyDescent="0.25">
      <c r="A116" s="1">
        <v>9</v>
      </c>
      <c r="B116" s="51">
        <v>42422</v>
      </c>
      <c r="C116" s="1">
        <v>1920</v>
      </c>
      <c r="D116" s="1" t="s">
        <v>8</v>
      </c>
      <c r="E116" s="1" t="s">
        <v>49</v>
      </c>
      <c r="F116" s="1" t="s">
        <v>193</v>
      </c>
      <c r="G116" s="52">
        <v>1800</v>
      </c>
    </row>
    <row r="117" spans="1:7" x14ac:dyDescent="0.25">
      <c r="A117" s="1">
        <v>9</v>
      </c>
      <c r="B117" s="51">
        <v>42422</v>
      </c>
      <c r="C117" s="1">
        <v>1920</v>
      </c>
      <c r="D117" s="1" t="s">
        <v>8</v>
      </c>
      <c r="E117" s="1" t="s">
        <v>49</v>
      </c>
      <c r="F117" s="1" t="s">
        <v>194</v>
      </c>
      <c r="G117" s="52">
        <v>1800</v>
      </c>
    </row>
    <row r="118" spans="1:7" x14ac:dyDescent="0.25">
      <c r="A118" s="1">
        <v>9</v>
      </c>
      <c r="B118" s="51">
        <v>42422</v>
      </c>
      <c r="C118" s="1">
        <v>3890</v>
      </c>
      <c r="D118" s="1" t="s">
        <v>54</v>
      </c>
      <c r="E118" s="1" t="s">
        <v>49</v>
      </c>
      <c r="F118" s="1" t="s">
        <v>165</v>
      </c>
      <c r="G118" s="52">
        <v>-1000</v>
      </c>
    </row>
    <row r="119" spans="1:7" x14ac:dyDescent="0.25">
      <c r="A119" s="1">
        <v>9</v>
      </c>
      <c r="B119" s="51">
        <v>42422</v>
      </c>
      <c r="C119" s="1">
        <v>3890</v>
      </c>
      <c r="D119" s="1" t="s">
        <v>54</v>
      </c>
      <c r="E119" s="1" t="s">
        <v>49</v>
      </c>
      <c r="F119" s="1" t="s">
        <v>166</v>
      </c>
      <c r="G119" s="52">
        <v>-1000</v>
      </c>
    </row>
    <row r="120" spans="1:7" x14ac:dyDescent="0.25">
      <c r="A120" s="1">
        <v>9</v>
      </c>
      <c r="B120" s="51">
        <v>42422</v>
      </c>
      <c r="C120" s="1">
        <v>3890</v>
      </c>
      <c r="D120" s="1" t="s">
        <v>54</v>
      </c>
      <c r="E120" s="1" t="s">
        <v>49</v>
      </c>
      <c r="F120" s="1" t="s">
        <v>167</v>
      </c>
      <c r="G120" s="52">
        <v>-1000</v>
      </c>
    </row>
    <row r="121" spans="1:7" x14ac:dyDescent="0.25">
      <c r="A121" s="1">
        <v>9</v>
      </c>
      <c r="B121" s="51">
        <v>42422</v>
      </c>
      <c r="C121" s="1">
        <v>3890</v>
      </c>
      <c r="D121" s="1" t="s">
        <v>54</v>
      </c>
      <c r="E121" s="1" t="s">
        <v>49</v>
      </c>
      <c r="F121" s="1" t="s">
        <v>168</v>
      </c>
      <c r="G121" s="52">
        <v>-1000</v>
      </c>
    </row>
    <row r="122" spans="1:7" x14ac:dyDescent="0.25">
      <c r="A122" s="1">
        <v>9</v>
      </c>
      <c r="B122" s="51">
        <v>42422</v>
      </c>
      <c r="C122" s="1">
        <v>3890</v>
      </c>
      <c r="D122" s="1" t="s">
        <v>54</v>
      </c>
      <c r="E122" s="1" t="s">
        <v>49</v>
      </c>
      <c r="F122" s="1" t="s">
        <v>169</v>
      </c>
      <c r="G122" s="52">
        <v>-1000</v>
      </c>
    </row>
    <row r="123" spans="1:7" x14ac:dyDescent="0.25">
      <c r="A123" s="1">
        <v>9</v>
      </c>
      <c r="B123" s="51">
        <v>42422</v>
      </c>
      <c r="C123" s="1">
        <v>3890</v>
      </c>
      <c r="D123" s="1" t="s">
        <v>54</v>
      </c>
      <c r="E123" s="1" t="s">
        <v>49</v>
      </c>
      <c r="F123" s="1" t="s">
        <v>170</v>
      </c>
      <c r="G123" s="52">
        <v>-1000</v>
      </c>
    </row>
    <row r="124" spans="1:7" x14ac:dyDescent="0.25">
      <c r="A124" s="1">
        <v>9</v>
      </c>
      <c r="B124" s="51">
        <v>42422</v>
      </c>
      <c r="C124" s="1">
        <v>3890</v>
      </c>
      <c r="D124" s="1" t="s">
        <v>54</v>
      </c>
      <c r="E124" s="1" t="s">
        <v>49</v>
      </c>
      <c r="F124" s="1" t="s">
        <v>171</v>
      </c>
      <c r="G124" s="52">
        <v>-1000</v>
      </c>
    </row>
    <row r="125" spans="1:7" x14ac:dyDescent="0.25">
      <c r="A125" s="1">
        <v>9</v>
      </c>
      <c r="B125" s="51">
        <v>42422</v>
      </c>
      <c r="C125" s="1">
        <v>3890</v>
      </c>
      <c r="D125" s="1" t="s">
        <v>54</v>
      </c>
      <c r="E125" s="1" t="s">
        <v>49</v>
      </c>
      <c r="F125" s="1" t="s">
        <v>172</v>
      </c>
      <c r="G125" s="52">
        <v>-1000</v>
      </c>
    </row>
    <row r="126" spans="1:7" x14ac:dyDescent="0.25">
      <c r="A126" s="1">
        <v>9</v>
      </c>
      <c r="B126" s="51">
        <v>42422</v>
      </c>
      <c r="C126" s="1">
        <v>3890</v>
      </c>
      <c r="D126" s="1" t="s">
        <v>54</v>
      </c>
      <c r="E126" s="1" t="s">
        <v>49</v>
      </c>
      <c r="F126" s="1" t="s">
        <v>173</v>
      </c>
      <c r="G126" s="52">
        <v>-1000</v>
      </c>
    </row>
    <row r="127" spans="1:7" x14ac:dyDescent="0.25">
      <c r="A127" s="1">
        <v>9</v>
      </c>
      <c r="B127" s="51">
        <v>42422</v>
      </c>
      <c r="C127" s="1">
        <v>3890</v>
      </c>
      <c r="D127" s="1" t="s">
        <v>54</v>
      </c>
      <c r="E127" s="1" t="s">
        <v>49</v>
      </c>
      <c r="F127" s="1" t="s">
        <v>174</v>
      </c>
      <c r="G127" s="52">
        <v>-1000</v>
      </c>
    </row>
    <row r="128" spans="1:7" x14ac:dyDescent="0.25">
      <c r="A128" s="1">
        <v>9</v>
      </c>
      <c r="B128" s="51">
        <v>42422</v>
      </c>
      <c r="C128" s="1">
        <v>3890</v>
      </c>
      <c r="D128" s="1" t="s">
        <v>54</v>
      </c>
      <c r="E128" s="1" t="s">
        <v>49</v>
      </c>
      <c r="F128" s="1" t="s">
        <v>175</v>
      </c>
      <c r="G128" s="52">
        <v>-1000</v>
      </c>
    </row>
    <row r="129" spans="1:7" x14ac:dyDescent="0.25">
      <c r="A129" s="1">
        <v>9</v>
      </c>
      <c r="B129" s="51">
        <v>42422</v>
      </c>
      <c r="C129" s="1">
        <v>3890</v>
      </c>
      <c r="D129" s="1" t="s">
        <v>54</v>
      </c>
      <c r="E129" s="1" t="s">
        <v>49</v>
      </c>
      <c r="F129" s="1" t="s">
        <v>186</v>
      </c>
      <c r="G129" s="52">
        <v>-1000</v>
      </c>
    </row>
    <row r="130" spans="1:7" x14ac:dyDescent="0.25">
      <c r="A130" s="1">
        <v>9</v>
      </c>
      <c r="B130" s="51">
        <v>42422</v>
      </c>
      <c r="C130" s="1">
        <v>3890</v>
      </c>
      <c r="D130" s="1" t="s">
        <v>54</v>
      </c>
      <c r="E130" s="1" t="s">
        <v>49</v>
      </c>
      <c r="F130" s="1" t="s">
        <v>187</v>
      </c>
      <c r="G130" s="52">
        <v>-1000</v>
      </c>
    </row>
    <row r="131" spans="1:7" x14ac:dyDescent="0.25">
      <c r="A131" s="1">
        <v>9</v>
      </c>
      <c r="B131" s="51">
        <v>42422</v>
      </c>
      <c r="C131" s="1">
        <v>3890</v>
      </c>
      <c r="D131" s="1" t="s">
        <v>54</v>
      </c>
      <c r="E131" s="1" t="s">
        <v>49</v>
      </c>
      <c r="F131" s="1" t="s">
        <v>188</v>
      </c>
      <c r="G131" s="52">
        <v>-1000</v>
      </c>
    </row>
    <row r="132" spans="1:7" x14ac:dyDescent="0.25">
      <c r="A132" s="1">
        <v>9</v>
      </c>
      <c r="B132" s="51">
        <v>42422</v>
      </c>
      <c r="C132" s="1">
        <v>3890</v>
      </c>
      <c r="D132" s="1" t="s">
        <v>54</v>
      </c>
      <c r="E132" s="1" t="s">
        <v>49</v>
      </c>
      <c r="F132" s="1" t="s">
        <v>189</v>
      </c>
      <c r="G132" s="52">
        <v>-1000</v>
      </c>
    </row>
    <row r="133" spans="1:7" x14ac:dyDescent="0.25">
      <c r="A133" s="1">
        <v>9</v>
      </c>
      <c r="B133" s="51">
        <v>42422</v>
      </c>
      <c r="C133" s="1">
        <v>3890</v>
      </c>
      <c r="D133" s="1" t="s">
        <v>54</v>
      </c>
      <c r="E133" s="1" t="s">
        <v>49</v>
      </c>
      <c r="F133" s="1" t="s">
        <v>190</v>
      </c>
      <c r="G133" s="52">
        <v>-1000</v>
      </c>
    </row>
    <row r="134" spans="1:7" x14ac:dyDescent="0.25">
      <c r="A134" s="1">
        <v>9</v>
      </c>
      <c r="B134" s="51">
        <v>42422</v>
      </c>
      <c r="C134" s="1">
        <v>3890</v>
      </c>
      <c r="D134" s="1" t="s">
        <v>54</v>
      </c>
      <c r="E134" s="1" t="s">
        <v>49</v>
      </c>
      <c r="F134" s="1" t="s">
        <v>191</v>
      </c>
      <c r="G134" s="52">
        <v>-1000</v>
      </c>
    </row>
    <row r="135" spans="1:7" x14ac:dyDescent="0.25">
      <c r="A135" s="1">
        <v>9</v>
      </c>
      <c r="B135" s="51">
        <v>42422</v>
      </c>
      <c r="C135" s="1">
        <v>3890</v>
      </c>
      <c r="D135" s="1" t="s">
        <v>54</v>
      </c>
      <c r="E135" s="1" t="s">
        <v>49</v>
      </c>
      <c r="F135" s="1" t="s">
        <v>192</v>
      </c>
      <c r="G135" s="52">
        <v>-1000</v>
      </c>
    </row>
    <row r="136" spans="1:7" x14ac:dyDescent="0.25">
      <c r="A136" s="1">
        <v>9</v>
      </c>
      <c r="B136" s="51">
        <v>42422</v>
      </c>
      <c r="C136" s="1">
        <v>3890</v>
      </c>
      <c r="D136" s="1" t="s">
        <v>54</v>
      </c>
      <c r="E136" s="1" t="s">
        <v>49</v>
      </c>
      <c r="F136" s="1" t="s">
        <v>193</v>
      </c>
      <c r="G136" s="52">
        <v>-1000</v>
      </c>
    </row>
    <row r="137" spans="1:7" x14ac:dyDescent="0.25">
      <c r="A137" s="1">
        <v>9</v>
      </c>
      <c r="B137" s="51">
        <v>42422</v>
      </c>
      <c r="C137" s="1">
        <v>3890</v>
      </c>
      <c r="D137" s="1" t="s">
        <v>54</v>
      </c>
      <c r="E137" s="1" t="s">
        <v>49</v>
      </c>
      <c r="F137" s="1" t="s">
        <v>194</v>
      </c>
      <c r="G137" s="52">
        <v>-1000</v>
      </c>
    </row>
    <row r="138" spans="1:7" x14ac:dyDescent="0.25">
      <c r="A138" s="1">
        <v>9</v>
      </c>
      <c r="B138" s="51">
        <v>42422</v>
      </c>
      <c r="C138" s="1">
        <v>3910</v>
      </c>
      <c r="D138" s="1" t="s">
        <v>12</v>
      </c>
      <c r="E138" s="1" t="s">
        <v>49</v>
      </c>
      <c r="F138" s="1" t="s">
        <v>165</v>
      </c>
      <c r="G138" s="52">
        <v>-800</v>
      </c>
    </row>
    <row r="139" spans="1:7" x14ac:dyDescent="0.25">
      <c r="A139" s="1">
        <v>9</v>
      </c>
      <c r="B139" s="51">
        <v>42422</v>
      </c>
      <c r="C139" s="1">
        <v>3910</v>
      </c>
      <c r="D139" s="1" t="s">
        <v>12</v>
      </c>
      <c r="E139" s="1" t="s">
        <v>49</v>
      </c>
      <c r="F139" s="1" t="s">
        <v>166</v>
      </c>
      <c r="G139" s="52">
        <v>-800</v>
      </c>
    </row>
    <row r="140" spans="1:7" x14ac:dyDescent="0.25">
      <c r="A140" s="1">
        <v>9</v>
      </c>
      <c r="B140" s="51">
        <v>42422</v>
      </c>
      <c r="C140" s="1">
        <v>3910</v>
      </c>
      <c r="D140" s="1" t="s">
        <v>12</v>
      </c>
      <c r="E140" s="1" t="s">
        <v>49</v>
      </c>
      <c r="F140" s="1" t="s">
        <v>167</v>
      </c>
      <c r="G140" s="52">
        <v>-800</v>
      </c>
    </row>
    <row r="141" spans="1:7" x14ac:dyDescent="0.25">
      <c r="A141" s="1">
        <v>9</v>
      </c>
      <c r="B141" s="51">
        <v>42422</v>
      </c>
      <c r="C141" s="1">
        <v>3910</v>
      </c>
      <c r="D141" s="1" t="s">
        <v>12</v>
      </c>
      <c r="E141" s="1" t="s">
        <v>49</v>
      </c>
      <c r="F141" s="1" t="s">
        <v>168</v>
      </c>
      <c r="G141" s="52">
        <v>-800</v>
      </c>
    </row>
    <row r="142" spans="1:7" x14ac:dyDescent="0.25">
      <c r="A142" s="1">
        <v>9</v>
      </c>
      <c r="B142" s="51">
        <v>42422</v>
      </c>
      <c r="C142" s="1">
        <v>3910</v>
      </c>
      <c r="D142" s="1" t="s">
        <v>12</v>
      </c>
      <c r="E142" s="1" t="s">
        <v>49</v>
      </c>
      <c r="F142" s="1" t="s">
        <v>169</v>
      </c>
      <c r="G142" s="52">
        <v>-800</v>
      </c>
    </row>
    <row r="143" spans="1:7" x14ac:dyDescent="0.25">
      <c r="A143" s="1">
        <v>9</v>
      </c>
      <c r="B143" s="51">
        <v>42422</v>
      </c>
      <c r="C143" s="1">
        <v>3910</v>
      </c>
      <c r="D143" s="1" t="s">
        <v>12</v>
      </c>
      <c r="E143" s="1" t="s">
        <v>49</v>
      </c>
      <c r="F143" s="1" t="s">
        <v>170</v>
      </c>
      <c r="G143" s="52">
        <v>-800</v>
      </c>
    </row>
    <row r="144" spans="1:7" x14ac:dyDescent="0.25">
      <c r="A144" s="1">
        <v>9</v>
      </c>
      <c r="B144" s="51">
        <v>42422</v>
      </c>
      <c r="C144" s="1">
        <v>3910</v>
      </c>
      <c r="D144" s="1" t="s">
        <v>12</v>
      </c>
      <c r="E144" s="1" t="s">
        <v>49</v>
      </c>
      <c r="F144" s="1" t="s">
        <v>171</v>
      </c>
      <c r="G144" s="52">
        <v>-800</v>
      </c>
    </row>
    <row r="145" spans="1:7" x14ac:dyDescent="0.25">
      <c r="A145" s="1">
        <v>9</v>
      </c>
      <c r="B145" s="51">
        <v>42422</v>
      </c>
      <c r="C145" s="1">
        <v>3910</v>
      </c>
      <c r="D145" s="1" t="s">
        <v>12</v>
      </c>
      <c r="E145" s="1" t="s">
        <v>49</v>
      </c>
      <c r="F145" s="1" t="s">
        <v>172</v>
      </c>
      <c r="G145" s="52">
        <v>-800</v>
      </c>
    </row>
    <row r="146" spans="1:7" x14ac:dyDescent="0.25">
      <c r="A146" s="1">
        <v>9</v>
      </c>
      <c r="B146" s="51">
        <v>42422</v>
      </c>
      <c r="C146" s="1">
        <v>3910</v>
      </c>
      <c r="D146" s="1" t="s">
        <v>12</v>
      </c>
      <c r="E146" s="1" t="s">
        <v>49</v>
      </c>
      <c r="F146" s="1" t="s">
        <v>173</v>
      </c>
      <c r="G146" s="52">
        <v>-800</v>
      </c>
    </row>
    <row r="147" spans="1:7" x14ac:dyDescent="0.25">
      <c r="A147" s="1">
        <v>9</v>
      </c>
      <c r="B147" s="51">
        <v>42422</v>
      </c>
      <c r="C147" s="1">
        <v>3910</v>
      </c>
      <c r="D147" s="1" t="s">
        <v>12</v>
      </c>
      <c r="E147" s="1" t="s">
        <v>49</v>
      </c>
      <c r="F147" s="1" t="s">
        <v>174</v>
      </c>
      <c r="G147" s="52">
        <v>-800</v>
      </c>
    </row>
    <row r="148" spans="1:7" x14ac:dyDescent="0.25">
      <c r="A148" s="1">
        <v>9</v>
      </c>
      <c r="B148" s="51">
        <v>42422</v>
      </c>
      <c r="C148" s="1">
        <v>3910</v>
      </c>
      <c r="D148" s="1" t="s">
        <v>12</v>
      </c>
      <c r="E148" s="1" t="s">
        <v>49</v>
      </c>
      <c r="F148" s="1" t="s">
        <v>175</v>
      </c>
      <c r="G148" s="52">
        <v>-800</v>
      </c>
    </row>
    <row r="149" spans="1:7" x14ac:dyDescent="0.25">
      <c r="A149" s="1">
        <v>9</v>
      </c>
      <c r="B149" s="51">
        <v>42422</v>
      </c>
      <c r="C149" s="1">
        <v>3910</v>
      </c>
      <c r="D149" s="1" t="s">
        <v>12</v>
      </c>
      <c r="E149" s="1" t="s">
        <v>49</v>
      </c>
      <c r="F149" s="1" t="s">
        <v>186</v>
      </c>
      <c r="G149" s="52">
        <v>-800</v>
      </c>
    </row>
    <row r="150" spans="1:7" x14ac:dyDescent="0.25">
      <c r="A150" s="1">
        <v>9</v>
      </c>
      <c r="B150" s="51">
        <v>42422</v>
      </c>
      <c r="C150" s="1">
        <v>3910</v>
      </c>
      <c r="D150" s="1" t="s">
        <v>12</v>
      </c>
      <c r="E150" s="1" t="s">
        <v>49</v>
      </c>
      <c r="F150" s="1" t="s">
        <v>187</v>
      </c>
      <c r="G150" s="52">
        <v>-800</v>
      </c>
    </row>
    <row r="151" spans="1:7" x14ac:dyDescent="0.25">
      <c r="A151" s="1">
        <v>9</v>
      </c>
      <c r="B151" s="51">
        <v>42422</v>
      </c>
      <c r="C151" s="1">
        <v>3910</v>
      </c>
      <c r="D151" s="1" t="s">
        <v>12</v>
      </c>
      <c r="E151" s="1" t="s">
        <v>49</v>
      </c>
      <c r="F151" s="1" t="s">
        <v>188</v>
      </c>
      <c r="G151" s="52">
        <v>-800</v>
      </c>
    </row>
    <row r="152" spans="1:7" x14ac:dyDescent="0.25">
      <c r="A152" s="1">
        <v>9</v>
      </c>
      <c r="B152" s="51">
        <v>42422</v>
      </c>
      <c r="C152" s="1">
        <v>3910</v>
      </c>
      <c r="D152" s="1" t="s">
        <v>12</v>
      </c>
      <c r="E152" s="1" t="s">
        <v>49</v>
      </c>
      <c r="F152" s="1" t="s">
        <v>189</v>
      </c>
      <c r="G152" s="52">
        <v>-800</v>
      </c>
    </row>
    <row r="153" spans="1:7" x14ac:dyDescent="0.25">
      <c r="A153" s="1">
        <v>9</v>
      </c>
      <c r="B153" s="51">
        <v>42422</v>
      </c>
      <c r="C153" s="1">
        <v>3910</v>
      </c>
      <c r="D153" s="1" t="s">
        <v>12</v>
      </c>
      <c r="E153" s="1" t="s">
        <v>49</v>
      </c>
      <c r="F153" s="1" t="s">
        <v>190</v>
      </c>
      <c r="G153" s="52">
        <v>-800</v>
      </c>
    </row>
    <row r="154" spans="1:7" x14ac:dyDescent="0.25">
      <c r="A154" s="1">
        <v>9</v>
      </c>
      <c r="B154" s="51">
        <v>42422</v>
      </c>
      <c r="C154" s="1">
        <v>3910</v>
      </c>
      <c r="D154" s="1" t="s">
        <v>12</v>
      </c>
      <c r="E154" s="1" t="s">
        <v>49</v>
      </c>
      <c r="F154" s="1" t="s">
        <v>191</v>
      </c>
      <c r="G154" s="52">
        <v>-800</v>
      </c>
    </row>
    <row r="155" spans="1:7" x14ac:dyDescent="0.25">
      <c r="A155" s="1">
        <v>9</v>
      </c>
      <c r="B155" s="51">
        <v>42422</v>
      </c>
      <c r="C155" s="1">
        <v>3910</v>
      </c>
      <c r="D155" s="1" t="s">
        <v>12</v>
      </c>
      <c r="E155" s="1" t="s">
        <v>49</v>
      </c>
      <c r="F155" s="1" t="s">
        <v>192</v>
      </c>
      <c r="G155" s="52">
        <v>-800</v>
      </c>
    </row>
    <row r="156" spans="1:7" x14ac:dyDescent="0.25">
      <c r="A156" s="1">
        <v>9</v>
      </c>
      <c r="B156" s="51">
        <v>42422</v>
      </c>
      <c r="C156" s="1">
        <v>3910</v>
      </c>
      <c r="D156" s="1" t="s">
        <v>12</v>
      </c>
      <c r="E156" s="1" t="s">
        <v>49</v>
      </c>
      <c r="F156" s="1" t="s">
        <v>193</v>
      </c>
      <c r="G156" s="52">
        <v>-800</v>
      </c>
    </row>
    <row r="157" spans="1:7" x14ac:dyDescent="0.25">
      <c r="A157" s="1">
        <v>9</v>
      </c>
      <c r="B157" s="51">
        <v>42422</v>
      </c>
      <c r="C157" s="1">
        <v>3910</v>
      </c>
      <c r="D157" s="1" t="s">
        <v>12</v>
      </c>
      <c r="E157" s="1" t="s">
        <v>49</v>
      </c>
      <c r="F157" s="1" t="s">
        <v>194</v>
      </c>
      <c r="G157" s="52">
        <v>-800</v>
      </c>
    </row>
    <row r="158" spans="1:7" x14ac:dyDescent="0.25">
      <c r="A158" s="25" t="s">
        <v>125</v>
      </c>
      <c r="B158" s="25"/>
      <c r="C158" s="25"/>
      <c r="D158" s="25"/>
      <c r="E158" s="25"/>
      <c r="F158" s="25"/>
      <c r="G158" s="53">
        <v>0</v>
      </c>
    </row>
    <row r="159" spans="1:7" x14ac:dyDescent="0.25">
      <c r="A159" s="1">
        <v>10</v>
      </c>
      <c r="B159" s="51">
        <v>42432</v>
      </c>
      <c r="C159" s="1">
        <v>1920</v>
      </c>
      <c r="D159" s="1" t="s">
        <v>8</v>
      </c>
      <c r="E159" s="1" t="s">
        <v>49</v>
      </c>
      <c r="F159" s="1" t="s">
        <v>198</v>
      </c>
      <c r="G159" s="52">
        <v>300</v>
      </c>
    </row>
    <row r="160" spans="1:7" x14ac:dyDescent="0.25">
      <c r="A160" s="1">
        <v>10</v>
      </c>
      <c r="B160" s="51">
        <v>42432</v>
      </c>
      <c r="C160" s="1">
        <v>3894</v>
      </c>
      <c r="D160" s="1" t="s">
        <v>13</v>
      </c>
      <c r="E160" s="1" t="s">
        <v>49</v>
      </c>
      <c r="F160" s="1" t="s">
        <v>198</v>
      </c>
      <c r="G160" s="52">
        <v>-300</v>
      </c>
    </row>
    <row r="161" spans="1:7" x14ac:dyDescent="0.25">
      <c r="A161" s="25" t="s">
        <v>126</v>
      </c>
      <c r="B161" s="25"/>
      <c r="C161" s="25"/>
      <c r="D161" s="25"/>
      <c r="E161" s="25"/>
      <c r="F161" s="25"/>
      <c r="G161" s="53">
        <v>0</v>
      </c>
    </row>
    <row r="162" spans="1:7" x14ac:dyDescent="0.25">
      <c r="A162" s="1">
        <v>11</v>
      </c>
      <c r="B162" s="51">
        <v>42435</v>
      </c>
      <c r="C162" s="1">
        <v>1910</v>
      </c>
      <c r="D162" s="1" t="s">
        <v>7</v>
      </c>
      <c r="E162" s="1" t="s">
        <v>49</v>
      </c>
      <c r="F162" s="1" t="s">
        <v>102</v>
      </c>
      <c r="G162" s="52">
        <v>3000</v>
      </c>
    </row>
    <row r="163" spans="1:7" x14ac:dyDescent="0.25">
      <c r="A163" s="1">
        <v>11</v>
      </c>
      <c r="B163" s="51">
        <v>42435</v>
      </c>
      <c r="C163" s="1">
        <v>3310</v>
      </c>
      <c r="D163" s="1" t="s">
        <v>57</v>
      </c>
      <c r="E163" s="1" t="s">
        <v>49</v>
      </c>
      <c r="F163" s="1" t="s">
        <v>102</v>
      </c>
      <c r="G163" s="52">
        <v>-3000</v>
      </c>
    </row>
    <row r="164" spans="1:7" x14ac:dyDescent="0.25">
      <c r="A164" s="25" t="s">
        <v>127</v>
      </c>
      <c r="B164" s="25"/>
      <c r="C164" s="25"/>
      <c r="D164" s="25"/>
      <c r="E164" s="25"/>
      <c r="F164" s="25"/>
      <c r="G164" s="53">
        <v>0</v>
      </c>
    </row>
    <row r="165" spans="1:7" x14ac:dyDescent="0.25">
      <c r="A165" s="1">
        <v>12</v>
      </c>
      <c r="B165" s="51">
        <v>42440</v>
      </c>
      <c r="C165" s="1">
        <v>1920</v>
      </c>
      <c r="D165" s="1" t="s">
        <v>8</v>
      </c>
      <c r="E165" s="1" t="s">
        <v>49</v>
      </c>
      <c r="F165" s="1" t="s">
        <v>154</v>
      </c>
      <c r="G165" s="52">
        <v>-940</v>
      </c>
    </row>
    <row r="166" spans="1:7" x14ac:dyDescent="0.25">
      <c r="A166" s="1">
        <v>12</v>
      </c>
      <c r="B166" s="51">
        <v>42440</v>
      </c>
      <c r="C166" s="1">
        <v>1920</v>
      </c>
      <c r="D166" s="1" t="s">
        <v>8</v>
      </c>
      <c r="E166" s="1" t="s">
        <v>49</v>
      </c>
      <c r="F166" s="1" t="s">
        <v>217</v>
      </c>
      <c r="G166" s="52">
        <v>-2500</v>
      </c>
    </row>
    <row r="167" spans="1:7" x14ac:dyDescent="0.25">
      <c r="A167" s="1">
        <v>12</v>
      </c>
      <c r="B167" s="51">
        <v>42440</v>
      </c>
      <c r="C167" s="1">
        <v>3310</v>
      </c>
      <c r="D167" s="1" t="s">
        <v>57</v>
      </c>
      <c r="E167" s="1" t="s">
        <v>49</v>
      </c>
      <c r="F167" s="1" t="s">
        <v>154</v>
      </c>
      <c r="G167" s="52">
        <v>940</v>
      </c>
    </row>
    <row r="168" spans="1:7" x14ac:dyDescent="0.25">
      <c r="A168" s="1">
        <v>12</v>
      </c>
      <c r="B168" s="51">
        <v>42440</v>
      </c>
      <c r="C168" s="1">
        <v>6450</v>
      </c>
      <c r="D168" s="1" t="s">
        <v>53</v>
      </c>
      <c r="E168" s="1">
        <v>100</v>
      </c>
      <c r="F168" s="1" t="s">
        <v>217</v>
      </c>
      <c r="G168" s="52">
        <v>2500</v>
      </c>
    </row>
    <row r="169" spans="1:7" x14ac:dyDescent="0.25">
      <c r="A169" s="25" t="s">
        <v>128</v>
      </c>
      <c r="B169" s="25"/>
      <c r="C169" s="25"/>
      <c r="D169" s="25"/>
      <c r="E169" s="25"/>
      <c r="F169" s="25"/>
      <c r="G169" s="53">
        <v>0</v>
      </c>
    </row>
    <row r="170" spans="1:7" x14ac:dyDescent="0.25">
      <c r="A170" s="1">
        <v>13</v>
      </c>
      <c r="B170" s="51">
        <v>42447</v>
      </c>
      <c r="C170" s="1">
        <v>1920</v>
      </c>
      <c r="D170" s="1" t="s">
        <v>8</v>
      </c>
      <c r="E170" s="1" t="s">
        <v>49</v>
      </c>
      <c r="F170" s="1" t="s">
        <v>208</v>
      </c>
      <c r="G170" s="52">
        <v>-35000</v>
      </c>
    </row>
    <row r="171" spans="1:7" x14ac:dyDescent="0.25">
      <c r="A171" s="1">
        <v>13</v>
      </c>
      <c r="B171" s="51">
        <v>42447</v>
      </c>
      <c r="C171" s="1">
        <v>5110</v>
      </c>
      <c r="D171" s="1" t="s">
        <v>14</v>
      </c>
      <c r="E171" s="1">
        <v>100</v>
      </c>
      <c r="F171" s="1" t="s">
        <v>208</v>
      </c>
      <c r="G171" s="52">
        <v>35000</v>
      </c>
    </row>
    <row r="172" spans="1:7" x14ac:dyDescent="0.25">
      <c r="A172" s="25" t="s">
        <v>129</v>
      </c>
      <c r="B172" s="25"/>
      <c r="C172" s="25"/>
      <c r="D172" s="25"/>
      <c r="E172" s="25"/>
      <c r="F172" s="25"/>
      <c r="G172" s="53">
        <v>0</v>
      </c>
    </row>
    <row r="173" spans="1:7" x14ac:dyDescent="0.25">
      <c r="A173" s="1">
        <v>14</v>
      </c>
      <c r="B173" s="51">
        <v>42458</v>
      </c>
      <c r="C173" s="1">
        <v>1920</v>
      </c>
      <c r="D173" s="1" t="s">
        <v>8</v>
      </c>
      <c r="E173" s="1" t="s">
        <v>49</v>
      </c>
      <c r="F173" s="1" t="s">
        <v>198</v>
      </c>
      <c r="G173" s="52">
        <v>300</v>
      </c>
    </row>
    <row r="174" spans="1:7" x14ac:dyDescent="0.25">
      <c r="A174" s="1">
        <v>14</v>
      </c>
      <c r="B174" s="51">
        <v>42458</v>
      </c>
      <c r="C174" s="1">
        <v>3894</v>
      </c>
      <c r="D174" s="1" t="s">
        <v>13</v>
      </c>
      <c r="E174" s="1" t="s">
        <v>49</v>
      </c>
      <c r="F174" s="1" t="s">
        <v>198</v>
      </c>
      <c r="G174" s="52">
        <v>-300</v>
      </c>
    </row>
    <row r="175" spans="1:7" x14ac:dyDescent="0.25">
      <c r="A175" s="25" t="s">
        <v>130</v>
      </c>
      <c r="B175" s="25"/>
      <c r="C175" s="25"/>
      <c r="D175" s="25"/>
      <c r="E175" s="25"/>
      <c r="F175" s="25"/>
      <c r="G175" s="53">
        <v>0</v>
      </c>
    </row>
    <row r="176" spans="1:7" x14ac:dyDescent="0.25">
      <c r="A176" s="1">
        <v>15</v>
      </c>
      <c r="B176" s="51">
        <v>42459</v>
      </c>
      <c r="C176" s="1">
        <v>1920</v>
      </c>
      <c r="D176" s="1" t="s">
        <v>8</v>
      </c>
      <c r="E176" s="1" t="s">
        <v>49</v>
      </c>
      <c r="F176" s="1" t="s">
        <v>198</v>
      </c>
      <c r="G176" s="52">
        <v>300</v>
      </c>
    </row>
    <row r="177" spans="1:7" x14ac:dyDescent="0.25">
      <c r="A177" s="1">
        <v>15</v>
      </c>
      <c r="B177" s="51">
        <v>42459</v>
      </c>
      <c r="C177" s="1">
        <v>3894</v>
      </c>
      <c r="D177" s="1" t="s">
        <v>13</v>
      </c>
      <c r="E177" s="1" t="s">
        <v>49</v>
      </c>
      <c r="F177" s="1" t="s">
        <v>198</v>
      </c>
      <c r="G177" s="52">
        <v>-300</v>
      </c>
    </row>
    <row r="178" spans="1:7" x14ac:dyDescent="0.25">
      <c r="A178" s="25" t="s">
        <v>131</v>
      </c>
      <c r="B178" s="25"/>
      <c r="C178" s="25"/>
      <c r="D178" s="25"/>
      <c r="E178" s="25"/>
      <c r="F178" s="25"/>
      <c r="G178" s="53">
        <v>0</v>
      </c>
    </row>
    <row r="179" spans="1:7" x14ac:dyDescent="0.25">
      <c r="A179" s="1">
        <v>16</v>
      </c>
      <c r="B179" s="51">
        <v>42460</v>
      </c>
      <c r="C179" s="1">
        <v>1920</v>
      </c>
      <c r="D179" s="1" t="s">
        <v>8</v>
      </c>
      <c r="E179" s="1" t="s">
        <v>49</v>
      </c>
      <c r="F179" s="1" t="s">
        <v>199</v>
      </c>
      <c r="G179" s="52">
        <v>1500</v>
      </c>
    </row>
    <row r="180" spans="1:7" x14ac:dyDescent="0.25">
      <c r="A180" s="1">
        <v>16</v>
      </c>
      <c r="B180" s="51">
        <v>42460</v>
      </c>
      <c r="C180" s="1">
        <v>3896</v>
      </c>
      <c r="D180" s="1" t="s">
        <v>146</v>
      </c>
      <c r="E180" s="1" t="s">
        <v>49</v>
      </c>
      <c r="F180" s="1" t="s">
        <v>199</v>
      </c>
      <c r="G180" s="52">
        <v>-1500</v>
      </c>
    </row>
    <row r="181" spans="1:7" x14ac:dyDescent="0.25">
      <c r="A181" s="25" t="s">
        <v>89</v>
      </c>
      <c r="B181" s="25"/>
      <c r="C181" s="25"/>
      <c r="D181" s="25"/>
      <c r="E181" s="25"/>
      <c r="F181" s="25"/>
      <c r="G181" s="53">
        <v>0</v>
      </c>
    </row>
    <row r="182" spans="1:7" x14ac:dyDescent="0.25">
      <c r="A182" s="1">
        <v>17</v>
      </c>
      <c r="B182" s="51">
        <v>42474</v>
      </c>
      <c r="C182" s="1">
        <v>1920</v>
      </c>
      <c r="D182" s="1" t="s">
        <v>8</v>
      </c>
      <c r="E182" s="1" t="s">
        <v>49</v>
      </c>
      <c r="F182" s="1" t="s">
        <v>198</v>
      </c>
      <c r="G182" s="52">
        <v>900</v>
      </c>
    </row>
    <row r="183" spans="1:7" x14ac:dyDescent="0.25">
      <c r="A183" s="1">
        <v>17</v>
      </c>
      <c r="B183" s="51">
        <v>42474</v>
      </c>
      <c r="C183" s="1">
        <v>3894</v>
      </c>
      <c r="D183" s="1" t="s">
        <v>13</v>
      </c>
      <c r="E183" s="1" t="s">
        <v>49</v>
      </c>
      <c r="F183" s="1" t="s">
        <v>198</v>
      </c>
      <c r="G183" s="52">
        <v>-900</v>
      </c>
    </row>
    <row r="184" spans="1:7" x14ac:dyDescent="0.25">
      <c r="A184" s="25" t="s">
        <v>90</v>
      </c>
      <c r="B184" s="25"/>
      <c r="C184" s="25"/>
      <c r="D184" s="25"/>
      <c r="E184" s="25"/>
      <c r="F184" s="25"/>
      <c r="G184" s="53">
        <v>0</v>
      </c>
    </row>
    <row r="185" spans="1:7" x14ac:dyDescent="0.25">
      <c r="A185" s="1">
        <v>18</v>
      </c>
      <c r="B185" s="51">
        <v>42475</v>
      </c>
      <c r="C185" s="1">
        <v>1920</v>
      </c>
      <c r="D185" s="1" t="s">
        <v>8</v>
      </c>
      <c r="E185" s="1" t="s">
        <v>49</v>
      </c>
      <c r="F185" s="1" t="s">
        <v>198</v>
      </c>
      <c r="G185" s="52">
        <v>600</v>
      </c>
    </row>
    <row r="186" spans="1:7" x14ac:dyDescent="0.25">
      <c r="A186" s="1">
        <v>18</v>
      </c>
      <c r="B186" s="51">
        <v>42475</v>
      </c>
      <c r="C186" s="1">
        <v>3894</v>
      </c>
      <c r="D186" s="1" t="s">
        <v>13</v>
      </c>
      <c r="E186" s="1" t="s">
        <v>49</v>
      </c>
      <c r="F186" s="1" t="s">
        <v>198</v>
      </c>
      <c r="G186" s="52">
        <v>-600</v>
      </c>
    </row>
    <row r="187" spans="1:7" x14ac:dyDescent="0.25">
      <c r="A187" s="25" t="s">
        <v>91</v>
      </c>
      <c r="B187" s="25"/>
      <c r="C187" s="25"/>
      <c r="D187" s="25"/>
      <c r="E187" s="25"/>
      <c r="F187" s="25"/>
      <c r="G187" s="53">
        <v>0</v>
      </c>
    </row>
    <row r="188" spans="1:7" x14ac:dyDescent="0.25">
      <c r="A188" s="1">
        <v>19</v>
      </c>
      <c r="B188" s="51">
        <v>42478</v>
      </c>
      <c r="C188" s="1">
        <v>1920</v>
      </c>
      <c r="D188" s="1" t="s">
        <v>8</v>
      </c>
      <c r="E188" s="1" t="s">
        <v>49</v>
      </c>
      <c r="F188" s="1" t="s">
        <v>198</v>
      </c>
      <c r="G188" s="52">
        <v>900</v>
      </c>
    </row>
    <row r="189" spans="1:7" x14ac:dyDescent="0.25">
      <c r="A189" s="1">
        <v>19</v>
      </c>
      <c r="B189" s="51">
        <v>42478</v>
      </c>
      <c r="C189" s="1">
        <v>1920</v>
      </c>
      <c r="D189" s="1" t="s">
        <v>8</v>
      </c>
      <c r="E189" s="1" t="s">
        <v>49</v>
      </c>
      <c r="F189" s="1" t="s">
        <v>200</v>
      </c>
      <c r="G189" s="52">
        <v>1500</v>
      </c>
    </row>
    <row r="190" spans="1:7" x14ac:dyDescent="0.25">
      <c r="A190" s="1">
        <v>19</v>
      </c>
      <c r="B190" s="51">
        <v>42478</v>
      </c>
      <c r="C190" s="1">
        <v>3894</v>
      </c>
      <c r="D190" s="1" t="s">
        <v>13</v>
      </c>
      <c r="E190" s="1" t="s">
        <v>49</v>
      </c>
      <c r="F190" s="1" t="s">
        <v>198</v>
      </c>
      <c r="G190" s="52">
        <v>-900</v>
      </c>
    </row>
    <row r="191" spans="1:7" x14ac:dyDescent="0.25">
      <c r="A191" s="1">
        <v>19</v>
      </c>
      <c r="B191" s="51">
        <v>42478</v>
      </c>
      <c r="C191" s="1">
        <v>3896</v>
      </c>
      <c r="D191" s="1" t="s">
        <v>146</v>
      </c>
      <c r="E191" s="1" t="s">
        <v>49</v>
      </c>
      <c r="F191" s="1" t="s">
        <v>200</v>
      </c>
      <c r="G191" s="52">
        <v>-1500</v>
      </c>
    </row>
    <row r="192" spans="1:7" x14ac:dyDescent="0.25">
      <c r="A192" s="25" t="s">
        <v>94</v>
      </c>
      <c r="B192" s="25"/>
      <c r="C192" s="25"/>
      <c r="D192" s="25"/>
      <c r="E192" s="25"/>
      <c r="F192" s="25"/>
      <c r="G192" s="53">
        <v>0</v>
      </c>
    </row>
    <row r="193" spans="1:7" x14ac:dyDescent="0.25">
      <c r="A193" s="1">
        <v>20</v>
      </c>
      <c r="B193" s="51">
        <v>42482</v>
      </c>
      <c r="C193" s="1">
        <v>1920</v>
      </c>
      <c r="D193" s="1" t="s">
        <v>8</v>
      </c>
      <c r="E193" s="1" t="s">
        <v>49</v>
      </c>
      <c r="F193" s="1" t="s">
        <v>198</v>
      </c>
      <c r="G193" s="52">
        <v>300</v>
      </c>
    </row>
    <row r="194" spans="1:7" x14ac:dyDescent="0.25">
      <c r="A194" s="1">
        <v>20</v>
      </c>
      <c r="B194" s="51">
        <v>42482</v>
      </c>
      <c r="C194" s="1">
        <v>3894</v>
      </c>
      <c r="D194" s="1" t="s">
        <v>13</v>
      </c>
      <c r="E194" s="1" t="s">
        <v>49</v>
      </c>
      <c r="F194" s="1" t="s">
        <v>198</v>
      </c>
      <c r="G194" s="52">
        <v>-300</v>
      </c>
    </row>
    <row r="195" spans="1:7" x14ac:dyDescent="0.25">
      <c r="A195" s="25" t="s">
        <v>95</v>
      </c>
      <c r="B195" s="25"/>
      <c r="C195" s="25"/>
      <c r="D195" s="25"/>
      <c r="E195" s="25"/>
      <c r="F195" s="25"/>
      <c r="G195" s="53">
        <v>0</v>
      </c>
    </row>
    <row r="196" spans="1:7" x14ac:dyDescent="0.25">
      <c r="A196" s="1">
        <v>21</v>
      </c>
      <c r="B196" s="51">
        <v>42485</v>
      </c>
      <c r="C196" s="1">
        <v>1920</v>
      </c>
      <c r="D196" s="1" t="s">
        <v>8</v>
      </c>
      <c r="E196" s="1" t="s">
        <v>49</v>
      </c>
      <c r="F196" s="1" t="s">
        <v>198</v>
      </c>
      <c r="G196" s="52">
        <v>600</v>
      </c>
    </row>
    <row r="197" spans="1:7" x14ac:dyDescent="0.25">
      <c r="A197" s="1">
        <v>21</v>
      </c>
      <c r="B197" s="51">
        <v>42485</v>
      </c>
      <c r="C197" s="1">
        <v>3894</v>
      </c>
      <c r="D197" s="1" t="s">
        <v>13</v>
      </c>
      <c r="E197" s="1" t="s">
        <v>49</v>
      </c>
      <c r="F197" s="1" t="s">
        <v>198</v>
      </c>
      <c r="G197" s="52">
        <v>-600</v>
      </c>
    </row>
    <row r="198" spans="1:7" x14ac:dyDescent="0.25">
      <c r="A198" s="25" t="s">
        <v>96</v>
      </c>
      <c r="B198" s="25"/>
      <c r="C198" s="25"/>
      <c r="D198" s="25"/>
      <c r="E198" s="25"/>
      <c r="F198" s="25"/>
      <c r="G198" s="53">
        <v>0</v>
      </c>
    </row>
    <row r="199" spans="1:7" x14ac:dyDescent="0.25">
      <c r="A199" s="1">
        <v>22</v>
      </c>
      <c r="B199" s="51">
        <v>42486</v>
      </c>
      <c r="C199" s="1">
        <v>1920</v>
      </c>
      <c r="D199" s="1" t="s">
        <v>8</v>
      </c>
      <c r="E199" s="1" t="s">
        <v>49</v>
      </c>
      <c r="F199" s="1" t="s">
        <v>198</v>
      </c>
      <c r="G199" s="52">
        <v>300</v>
      </c>
    </row>
    <row r="200" spans="1:7" x14ac:dyDescent="0.25">
      <c r="A200" s="1">
        <v>22</v>
      </c>
      <c r="B200" s="51">
        <v>42486</v>
      </c>
      <c r="C200" s="1">
        <v>3894</v>
      </c>
      <c r="D200" s="1" t="s">
        <v>13</v>
      </c>
      <c r="E200" s="1" t="s">
        <v>49</v>
      </c>
      <c r="F200" s="1" t="s">
        <v>198</v>
      </c>
      <c r="G200" s="52">
        <v>-300</v>
      </c>
    </row>
    <row r="201" spans="1:7" x14ac:dyDescent="0.25">
      <c r="A201" s="25" t="s">
        <v>97</v>
      </c>
      <c r="B201" s="25"/>
      <c r="C201" s="25"/>
      <c r="D201" s="25"/>
      <c r="E201" s="25"/>
      <c r="F201" s="25"/>
      <c r="G201" s="53">
        <v>0</v>
      </c>
    </row>
    <row r="202" spans="1:7" x14ac:dyDescent="0.25">
      <c r="A202" s="1">
        <v>23</v>
      </c>
      <c r="B202" s="51">
        <v>42499</v>
      </c>
      <c r="C202" s="1">
        <v>1920</v>
      </c>
      <c r="D202" s="1" t="s">
        <v>8</v>
      </c>
      <c r="E202" s="1" t="s">
        <v>49</v>
      </c>
      <c r="F202" s="1" t="s">
        <v>201</v>
      </c>
      <c r="G202" s="52">
        <v>1500</v>
      </c>
    </row>
    <row r="203" spans="1:7" x14ac:dyDescent="0.25">
      <c r="A203" s="1">
        <v>23</v>
      </c>
      <c r="B203" s="51">
        <v>42499</v>
      </c>
      <c r="C203" s="1">
        <v>3896</v>
      </c>
      <c r="D203" s="1" t="s">
        <v>146</v>
      </c>
      <c r="E203" s="1" t="s">
        <v>49</v>
      </c>
      <c r="F203" s="1" t="s">
        <v>201</v>
      </c>
      <c r="G203" s="52">
        <v>-1500</v>
      </c>
    </row>
    <row r="204" spans="1:7" x14ac:dyDescent="0.25">
      <c r="A204" s="25" t="s">
        <v>99</v>
      </c>
      <c r="B204" s="25"/>
      <c r="C204" s="25"/>
      <c r="D204" s="25"/>
      <c r="E204" s="25"/>
      <c r="F204" s="25"/>
      <c r="G204" s="53">
        <v>0</v>
      </c>
    </row>
    <row r="205" spans="1:7" x14ac:dyDescent="0.25">
      <c r="A205" s="1">
        <v>24</v>
      </c>
      <c r="B205" s="51">
        <v>42507</v>
      </c>
      <c r="C205" s="1">
        <v>1920</v>
      </c>
      <c r="D205" s="1" t="s">
        <v>8</v>
      </c>
      <c r="E205" s="1" t="s">
        <v>49</v>
      </c>
      <c r="F205" s="1" t="s">
        <v>214</v>
      </c>
      <c r="G205" s="52">
        <v>-650</v>
      </c>
    </row>
    <row r="206" spans="1:7" x14ac:dyDescent="0.25">
      <c r="A206" s="1">
        <v>24</v>
      </c>
      <c r="B206" s="51">
        <v>42507</v>
      </c>
      <c r="C206" s="1">
        <v>6200</v>
      </c>
      <c r="D206" s="1" t="s">
        <v>51</v>
      </c>
      <c r="E206" s="1">
        <v>100</v>
      </c>
      <c r="F206" s="1" t="s">
        <v>214</v>
      </c>
      <c r="G206" s="52">
        <v>650</v>
      </c>
    </row>
    <row r="207" spans="1:7" x14ac:dyDescent="0.25">
      <c r="A207" s="25" t="s">
        <v>100</v>
      </c>
      <c r="B207" s="25"/>
      <c r="C207" s="25"/>
      <c r="D207" s="25"/>
      <c r="E207" s="25"/>
      <c r="F207" s="25"/>
      <c r="G207" s="53">
        <v>0</v>
      </c>
    </row>
    <row r="208" spans="1:7" x14ac:dyDescent="0.25">
      <c r="A208" s="1">
        <v>25</v>
      </c>
      <c r="B208" s="51">
        <v>42508</v>
      </c>
      <c r="C208" s="1">
        <v>1920</v>
      </c>
      <c r="D208" s="1" t="s">
        <v>8</v>
      </c>
      <c r="E208" s="1" t="s">
        <v>49</v>
      </c>
      <c r="F208" s="1" t="s">
        <v>202</v>
      </c>
      <c r="G208" s="52">
        <v>500</v>
      </c>
    </row>
    <row r="209" spans="1:7" x14ac:dyDescent="0.25">
      <c r="A209" s="1">
        <v>25</v>
      </c>
      <c r="B209" s="51">
        <v>42508</v>
      </c>
      <c r="C209" s="1">
        <v>3990</v>
      </c>
      <c r="D209" s="1" t="s">
        <v>59</v>
      </c>
      <c r="E209" s="1" t="s">
        <v>49</v>
      </c>
      <c r="F209" s="1" t="s">
        <v>202</v>
      </c>
      <c r="G209" s="52">
        <v>-500</v>
      </c>
    </row>
    <row r="210" spans="1:7" x14ac:dyDescent="0.25">
      <c r="A210" s="25" t="s">
        <v>101</v>
      </c>
      <c r="B210" s="25"/>
      <c r="C210" s="25"/>
      <c r="D210" s="25"/>
      <c r="E210" s="25"/>
      <c r="F210" s="25"/>
      <c r="G210" s="53">
        <v>0</v>
      </c>
    </row>
    <row r="211" spans="1:7" x14ac:dyDescent="0.25">
      <c r="A211" s="1">
        <v>26</v>
      </c>
      <c r="B211" s="51">
        <v>42521</v>
      </c>
      <c r="C211" s="1">
        <v>1920</v>
      </c>
      <c r="D211" s="1" t="s">
        <v>8</v>
      </c>
      <c r="E211" s="1" t="s">
        <v>49</v>
      </c>
      <c r="F211" s="1" t="s">
        <v>219</v>
      </c>
      <c r="G211" s="52">
        <v>-1300</v>
      </c>
    </row>
    <row r="212" spans="1:7" x14ac:dyDescent="0.25">
      <c r="A212" s="1">
        <v>26</v>
      </c>
      <c r="B212" s="51">
        <v>42521</v>
      </c>
      <c r="C212" s="1">
        <v>6540</v>
      </c>
      <c r="D212" s="1" t="s">
        <v>60</v>
      </c>
      <c r="E212" s="1">
        <v>100</v>
      </c>
      <c r="F212" s="1" t="s">
        <v>219</v>
      </c>
      <c r="G212" s="52">
        <v>1300</v>
      </c>
    </row>
    <row r="213" spans="1:7" x14ac:dyDescent="0.25">
      <c r="A213" s="25" t="s">
        <v>104</v>
      </c>
      <c r="B213" s="25"/>
      <c r="C213" s="25"/>
      <c r="D213" s="25"/>
      <c r="E213" s="25"/>
      <c r="F213" s="25"/>
      <c r="G213" s="53">
        <v>0</v>
      </c>
    </row>
    <row r="214" spans="1:7" x14ac:dyDescent="0.25">
      <c r="A214" s="1">
        <v>27</v>
      </c>
      <c r="B214" s="51">
        <v>42523</v>
      </c>
      <c r="C214" s="1">
        <v>1920</v>
      </c>
      <c r="D214" s="1" t="s">
        <v>8</v>
      </c>
      <c r="E214" s="1" t="s">
        <v>49</v>
      </c>
      <c r="F214" s="1" t="s">
        <v>195</v>
      </c>
      <c r="G214" s="52">
        <v>1000</v>
      </c>
    </row>
    <row r="215" spans="1:7" x14ac:dyDescent="0.25">
      <c r="A215" s="1">
        <v>27</v>
      </c>
      <c r="B215" s="51">
        <v>42523</v>
      </c>
      <c r="C215" s="1">
        <v>3892</v>
      </c>
      <c r="D215" s="1" t="s">
        <v>65</v>
      </c>
      <c r="E215" s="1" t="s">
        <v>49</v>
      </c>
      <c r="F215" s="1" t="s">
        <v>195</v>
      </c>
      <c r="G215" s="52">
        <v>-1000</v>
      </c>
    </row>
    <row r="216" spans="1:7" x14ac:dyDescent="0.25">
      <c r="A216" s="25" t="s">
        <v>105</v>
      </c>
      <c r="B216" s="25"/>
      <c r="C216" s="25"/>
      <c r="D216" s="25"/>
      <c r="E216" s="25"/>
      <c r="F216" s="25"/>
      <c r="G216" s="53">
        <v>0</v>
      </c>
    </row>
    <row r="217" spans="1:7" x14ac:dyDescent="0.25">
      <c r="A217" s="1">
        <v>28</v>
      </c>
      <c r="B217" s="51">
        <v>42528</v>
      </c>
      <c r="C217" s="1">
        <v>1920</v>
      </c>
      <c r="D217" s="1" t="s">
        <v>8</v>
      </c>
      <c r="E217" s="1" t="s">
        <v>49</v>
      </c>
      <c r="F217" s="1" t="s">
        <v>196</v>
      </c>
      <c r="G217" s="52">
        <v>1000</v>
      </c>
    </row>
    <row r="218" spans="1:7" x14ac:dyDescent="0.25">
      <c r="A218" s="1">
        <v>28</v>
      </c>
      <c r="B218" s="51">
        <v>42528</v>
      </c>
      <c r="C218" s="1">
        <v>3892</v>
      </c>
      <c r="D218" s="1" t="s">
        <v>65</v>
      </c>
      <c r="E218" s="1" t="s">
        <v>49</v>
      </c>
      <c r="F218" s="1" t="s">
        <v>196</v>
      </c>
      <c r="G218" s="52">
        <v>-1000</v>
      </c>
    </row>
    <row r="219" spans="1:7" x14ac:dyDescent="0.25">
      <c r="A219" s="25" t="s">
        <v>106</v>
      </c>
      <c r="B219" s="25"/>
      <c r="C219" s="25"/>
      <c r="D219" s="25"/>
      <c r="E219" s="25"/>
      <c r="F219" s="25"/>
      <c r="G219" s="53">
        <v>0</v>
      </c>
    </row>
    <row r="220" spans="1:7" x14ac:dyDescent="0.25">
      <c r="A220" s="1">
        <v>29</v>
      </c>
      <c r="B220" s="51">
        <v>42534</v>
      </c>
      <c r="C220" s="1">
        <v>1920</v>
      </c>
      <c r="D220" s="1" t="s">
        <v>8</v>
      </c>
      <c r="E220" s="1" t="s">
        <v>49</v>
      </c>
      <c r="F220" s="1" t="s">
        <v>203</v>
      </c>
      <c r="G220" s="52">
        <v>500</v>
      </c>
    </row>
    <row r="221" spans="1:7" x14ac:dyDescent="0.25">
      <c r="A221" s="1">
        <v>29</v>
      </c>
      <c r="B221" s="51">
        <v>42534</v>
      </c>
      <c r="C221" s="1">
        <v>3990</v>
      </c>
      <c r="D221" s="1" t="s">
        <v>59</v>
      </c>
      <c r="E221" s="1" t="s">
        <v>49</v>
      </c>
      <c r="F221" s="1" t="s">
        <v>203</v>
      </c>
      <c r="G221" s="52">
        <v>-500</v>
      </c>
    </row>
    <row r="222" spans="1:7" x14ac:dyDescent="0.25">
      <c r="A222" s="25" t="s">
        <v>132</v>
      </c>
      <c r="B222" s="25"/>
      <c r="C222" s="25"/>
      <c r="D222" s="25"/>
      <c r="E222" s="25"/>
      <c r="F222" s="25"/>
      <c r="G222" s="53">
        <v>0</v>
      </c>
    </row>
    <row r="223" spans="1:7" x14ac:dyDescent="0.25">
      <c r="A223" s="1">
        <v>30</v>
      </c>
      <c r="B223" s="51">
        <v>42536</v>
      </c>
      <c r="C223" s="1">
        <v>1920</v>
      </c>
      <c r="D223" s="1" t="s">
        <v>8</v>
      </c>
      <c r="E223" s="1" t="s">
        <v>49</v>
      </c>
      <c r="F223" s="1" t="s">
        <v>204</v>
      </c>
      <c r="G223" s="52">
        <v>500</v>
      </c>
    </row>
    <row r="224" spans="1:7" x14ac:dyDescent="0.25">
      <c r="A224" s="1">
        <v>30</v>
      </c>
      <c r="B224" s="51">
        <v>42536</v>
      </c>
      <c r="C224" s="1">
        <v>3990</v>
      </c>
      <c r="D224" s="1" t="s">
        <v>59</v>
      </c>
      <c r="E224" s="1" t="s">
        <v>49</v>
      </c>
      <c r="F224" s="1" t="s">
        <v>204</v>
      </c>
      <c r="G224" s="52">
        <v>-500</v>
      </c>
    </row>
    <row r="225" spans="1:7" x14ac:dyDescent="0.25">
      <c r="A225" s="25" t="s">
        <v>107</v>
      </c>
      <c r="B225" s="25"/>
      <c r="C225" s="25"/>
      <c r="D225" s="25"/>
      <c r="E225" s="25"/>
      <c r="F225" s="25"/>
      <c r="G225" s="53">
        <v>0</v>
      </c>
    </row>
    <row r="226" spans="1:7" x14ac:dyDescent="0.25">
      <c r="A226" s="1">
        <v>31</v>
      </c>
      <c r="B226" s="51">
        <v>42537</v>
      </c>
      <c r="C226" s="1">
        <v>1920</v>
      </c>
      <c r="D226" s="1" t="s">
        <v>8</v>
      </c>
      <c r="E226" s="1" t="s">
        <v>49</v>
      </c>
      <c r="F226" s="1" t="s">
        <v>205</v>
      </c>
      <c r="G226" s="52">
        <v>500</v>
      </c>
    </row>
    <row r="227" spans="1:7" x14ac:dyDescent="0.25">
      <c r="A227" s="1">
        <v>31</v>
      </c>
      <c r="B227" s="51">
        <v>42537</v>
      </c>
      <c r="C227" s="1">
        <v>3990</v>
      </c>
      <c r="D227" s="1" t="s">
        <v>59</v>
      </c>
      <c r="E227" s="1" t="s">
        <v>49</v>
      </c>
      <c r="F227" s="1" t="s">
        <v>205</v>
      </c>
      <c r="G227" s="52">
        <v>-500</v>
      </c>
    </row>
    <row r="228" spans="1:7" x14ac:dyDescent="0.25">
      <c r="A228" s="25" t="s">
        <v>108</v>
      </c>
      <c r="B228" s="25"/>
      <c r="C228" s="25"/>
      <c r="D228" s="25"/>
      <c r="E228" s="25"/>
      <c r="F228" s="25"/>
      <c r="G228" s="53">
        <v>0</v>
      </c>
    </row>
    <row r="229" spans="1:7" x14ac:dyDescent="0.25">
      <c r="A229" s="1">
        <v>32</v>
      </c>
      <c r="B229" s="51">
        <v>42538</v>
      </c>
      <c r="C229" s="1">
        <v>1920</v>
      </c>
      <c r="D229" s="1" t="s">
        <v>8</v>
      </c>
      <c r="E229" s="1" t="s">
        <v>49</v>
      </c>
      <c r="F229" s="1" t="s">
        <v>206</v>
      </c>
      <c r="G229" s="52">
        <v>500</v>
      </c>
    </row>
    <row r="230" spans="1:7" x14ac:dyDescent="0.25">
      <c r="A230" s="1">
        <v>32</v>
      </c>
      <c r="B230" s="51">
        <v>42538</v>
      </c>
      <c r="C230" s="1">
        <v>3990</v>
      </c>
      <c r="D230" s="1" t="s">
        <v>59</v>
      </c>
      <c r="E230" s="1" t="s">
        <v>49</v>
      </c>
      <c r="F230" s="1" t="s">
        <v>206</v>
      </c>
      <c r="G230" s="52">
        <v>-500</v>
      </c>
    </row>
    <row r="231" spans="1:7" x14ac:dyDescent="0.25">
      <c r="A231" s="25" t="s">
        <v>109</v>
      </c>
      <c r="B231" s="25"/>
      <c r="C231" s="25"/>
      <c r="D231" s="25"/>
      <c r="E231" s="25"/>
      <c r="F231" s="25"/>
      <c r="G231" s="53">
        <v>0</v>
      </c>
    </row>
    <row r="232" spans="1:7" x14ac:dyDescent="0.25">
      <c r="A232" s="1">
        <v>33</v>
      </c>
      <c r="B232" s="51">
        <v>42541</v>
      </c>
      <c r="C232" s="1">
        <v>1920</v>
      </c>
      <c r="D232" s="1" t="s">
        <v>8</v>
      </c>
      <c r="E232" s="1" t="s">
        <v>49</v>
      </c>
      <c r="F232" s="1" t="s">
        <v>207</v>
      </c>
      <c r="G232" s="52">
        <v>500</v>
      </c>
    </row>
    <row r="233" spans="1:7" x14ac:dyDescent="0.25">
      <c r="A233" s="1">
        <v>33</v>
      </c>
      <c r="B233" s="51">
        <v>42541</v>
      </c>
      <c r="C233" s="1">
        <v>3990</v>
      </c>
      <c r="D233" s="1" t="s">
        <v>59</v>
      </c>
      <c r="E233" s="1" t="s">
        <v>49</v>
      </c>
      <c r="F233" s="1" t="s">
        <v>207</v>
      </c>
      <c r="G233" s="52">
        <v>-500</v>
      </c>
    </row>
    <row r="234" spans="1:7" x14ac:dyDescent="0.25">
      <c r="A234" s="25" t="s">
        <v>110</v>
      </c>
      <c r="B234" s="25"/>
      <c r="C234" s="25"/>
      <c r="D234" s="25"/>
      <c r="E234" s="25"/>
      <c r="F234" s="25"/>
      <c r="G234" s="53">
        <v>0</v>
      </c>
    </row>
    <row r="235" spans="1:7" x14ac:dyDescent="0.25">
      <c r="A235" s="1">
        <v>34</v>
      </c>
      <c r="B235" s="51">
        <v>42549</v>
      </c>
      <c r="C235" s="1">
        <v>1920</v>
      </c>
      <c r="D235" s="1" t="s">
        <v>8</v>
      </c>
      <c r="E235" s="1" t="s">
        <v>49</v>
      </c>
      <c r="F235" s="1" t="s">
        <v>197</v>
      </c>
      <c r="G235" s="52">
        <v>1000</v>
      </c>
    </row>
    <row r="236" spans="1:7" x14ac:dyDescent="0.25">
      <c r="A236" s="1">
        <v>34</v>
      </c>
      <c r="B236" s="51">
        <v>42549</v>
      </c>
      <c r="C236" s="1">
        <v>3892</v>
      </c>
      <c r="D236" s="1" t="s">
        <v>65</v>
      </c>
      <c r="E236" s="1" t="s">
        <v>49</v>
      </c>
      <c r="F236" s="1" t="s">
        <v>197</v>
      </c>
      <c r="G236" s="52">
        <v>-1000</v>
      </c>
    </row>
    <row r="237" spans="1:7" x14ac:dyDescent="0.25">
      <c r="A237" s="25" t="s">
        <v>111</v>
      </c>
      <c r="B237" s="25"/>
      <c r="C237" s="25"/>
      <c r="D237" s="25"/>
      <c r="E237" s="25"/>
      <c r="F237" s="25"/>
      <c r="G237" s="53">
        <v>0</v>
      </c>
    </row>
    <row r="238" spans="1:7" x14ac:dyDescent="0.25">
      <c r="A238" s="1">
        <v>35</v>
      </c>
      <c r="B238" s="51">
        <v>42585</v>
      </c>
      <c r="C238" s="1">
        <v>1910</v>
      </c>
      <c r="D238" s="1" t="s">
        <v>7</v>
      </c>
      <c r="E238" s="1" t="s">
        <v>49</v>
      </c>
      <c r="F238" s="1" t="s">
        <v>222</v>
      </c>
      <c r="G238" s="52">
        <v>-120</v>
      </c>
    </row>
    <row r="239" spans="1:7" x14ac:dyDescent="0.25">
      <c r="A239" s="1">
        <v>35</v>
      </c>
      <c r="B239" s="51">
        <v>42585</v>
      </c>
      <c r="C239" s="1">
        <v>6995</v>
      </c>
      <c r="D239" s="1" t="s">
        <v>61</v>
      </c>
      <c r="E239" s="1">
        <v>100</v>
      </c>
      <c r="F239" s="1" t="s">
        <v>222</v>
      </c>
      <c r="G239" s="52">
        <v>120</v>
      </c>
    </row>
    <row r="240" spans="1:7" x14ac:dyDescent="0.25">
      <c r="A240" s="25" t="s">
        <v>133</v>
      </c>
      <c r="B240" s="25"/>
      <c r="C240" s="25"/>
      <c r="D240" s="25"/>
      <c r="E240" s="25"/>
      <c r="F240" s="25"/>
      <c r="G240" s="53">
        <v>0</v>
      </c>
    </row>
    <row r="241" spans="1:7" x14ac:dyDescent="0.25">
      <c r="A241" s="1">
        <v>36</v>
      </c>
      <c r="B241" s="51">
        <v>42586</v>
      </c>
      <c r="C241" s="1">
        <v>1920</v>
      </c>
      <c r="D241" s="1" t="s">
        <v>8</v>
      </c>
      <c r="E241" s="1" t="s">
        <v>49</v>
      </c>
      <c r="F241" s="1" t="s">
        <v>213</v>
      </c>
      <c r="G241" s="52">
        <v>-378</v>
      </c>
    </row>
    <row r="242" spans="1:7" x14ac:dyDescent="0.25">
      <c r="A242" s="1">
        <v>36</v>
      </c>
      <c r="B242" s="51">
        <v>42586</v>
      </c>
      <c r="C242" s="1">
        <v>6100</v>
      </c>
      <c r="D242" s="1" t="s">
        <v>123</v>
      </c>
      <c r="E242" s="1">
        <v>100</v>
      </c>
      <c r="F242" s="1" t="s">
        <v>213</v>
      </c>
      <c r="G242" s="52">
        <v>378</v>
      </c>
    </row>
    <row r="243" spans="1:7" x14ac:dyDescent="0.25">
      <c r="A243" s="25" t="s">
        <v>112</v>
      </c>
      <c r="B243" s="25"/>
      <c r="C243" s="25"/>
      <c r="D243" s="25"/>
      <c r="E243" s="25"/>
      <c r="F243" s="25"/>
      <c r="G243" s="53">
        <v>0</v>
      </c>
    </row>
    <row r="244" spans="1:7" x14ac:dyDescent="0.25">
      <c r="A244" s="1">
        <v>37</v>
      </c>
      <c r="B244" s="51">
        <v>42625</v>
      </c>
      <c r="C244" s="1">
        <v>1920</v>
      </c>
      <c r="D244" s="1" t="s">
        <v>8</v>
      </c>
      <c r="E244" s="1" t="s">
        <v>49</v>
      </c>
      <c r="F244" s="1" t="s">
        <v>218</v>
      </c>
      <c r="G244" s="52">
        <v>-1000</v>
      </c>
    </row>
    <row r="245" spans="1:7" x14ac:dyDescent="0.25">
      <c r="A245" s="1">
        <v>37</v>
      </c>
      <c r="B245" s="51">
        <v>42625</v>
      </c>
      <c r="C245" s="1">
        <v>6490</v>
      </c>
      <c r="D245" s="1" t="s">
        <v>56</v>
      </c>
      <c r="E245" s="1">
        <v>100</v>
      </c>
      <c r="F245" s="1" t="s">
        <v>218</v>
      </c>
      <c r="G245" s="52">
        <v>1000</v>
      </c>
    </row>
    <row r="246" spans="1:7" x14ac:dyDescent="0.25">
      <c r="A246" s="25" t="s">
        <v>113</v>
      </c>
      <c r="B246" s="25"/>
      <c r="C246" s="25"/>
      <c r="D246" s="25"/>
      <c r="E246" s="25"/>
      <c r="F246" s="25"/>
      <c r="G246" s="53">
        <v>0</v>
      </c>
    </row>
    <row r="247" spans="1:7" x14ac:dyDescent="0.25">
      <c r="A247" s="1">
        <v>38</v>
      </c>
      <c r="B247" s="51">
        <v>42642</v>
      </c>
      <c r="C247" s="1">
        <v>1920</v>
      </c>
      <c r="D247" s="1" t="s">
        <v>8</v>
      </c>
      <c r="E247" s="1" t="s">
        <v>49</v>
      </c>
      <c r="F247" s="1" t="s">
        <v>208</v>
      </c>
      <c r="G247" s="52">
        <v>-35000</v>
      </c>
    </row>
    <row r="248" spans="1:7" x14ac:dyDescent="0.25">
      <c r="A248" s="1">
        <v>38</v>
      </c>
      <c r="B248" s="51">
        <v>42642</v>
      </c>
      <c r="C248" s="1">
        <v>5110</v>
      </c>
      <c r="D248" s="1" t="s">
        <v>14</v>
      </c>
      <c r="E248" s="1">
        <v>100</v>
      </c>
      <c r="F248" s="1" t="s">
        <v>208</v>
      </c>
      <c r="G248" s="52">
        <v>35000</v>
      </c>
    </row>
    <row r="249" spans="1:7" x14ac:dyDescent="0.25">
      <c r="A249" s="25" t="s">
        <v>114</v>
      </c>
      <c r="B249" s="25"/>
      <c r="C249" s="25"/>
      <c r="D249" s="25"/>
      <c r="E249" s="25"/>
      <c r="F249" s="25"/>
      <c r="G249" s="53">
        <v>0</v>
      </c>
    </row>
    <row r="250" spans="1:7" x14ac:dyDescent="0.25">
      <c r="A250" s="1">
        <v>39</v>
      </c>
      <c r="B250" s="51">
        <v>42643</v>
      </c>
      <c r="C250" s="1">
        <v>1920</v>
      </c>
      <c r="D250" s="1" t="s">
        <v>8</v>
      </c>
      <c r="E250" s="1" t="s">
        <v>49</v>
      </c>
      <c r="F250" s="1" t="s">
        <v>155</v>
      </c>
      <c r="G250" s="52">
        <v>1800</v>
      </c>
    </row>
    <row r="251" spans="1:7" x14ac:dyDescent="0.25">
      <c r="A251" s="1">
        <v>39</v>
      </c>
      <c r="B251" s="51">
        <v>42643</v>
      </c>
      <c r="C251" s="1">
        <v>1920</v>
      </c>
      <c r="D251" s="1" t="s">
        <v>8</v>
      </c>
      <c r="E251" s="1" t="s">
        <v>49</v>
      </c>
      <c r="F251" s="1" t="s">
        <v>156</v>
      </c>
      <c r="G251" s="52">
        <v>1800</v>
      </c>
    </row>
    <row r="252" spans="1:7" x14ac:dyDescent="0.25">
      <c r="A252" s="1">
        <v>39</v>
      </c>
      <c r="B252" s="51">
        <v>42643</v>
      </c>
      <c r="C252" s="1">
        <v>1920</v>
      </c>
      <c r="D252" s="1" t="s">
        <v>8</v>
      </c>
      <c r="E252" s="1" t="s">
        <v>49</v>
      </c>
      <c r="F252" s="1" t="s">
        <v>176</v>
      </c>
      <c r="G252" s="52">
        <v>1800</v>
      </c>
    </row>
    <row r="253" spans="1:7" x14ac:dyDescent="0.25">
      <c r="A253" s="1">
        <v>39</v>
      </c>
      <c r="B253" s="51">
        <v>42643</v>
      </c>
      <c r="C253" s="1">
        <v>1920</v>
      </c>
      <c r="D253" s="1" t="s">
        <v>8</v>
      </c>
      <c r="E253" s="1" t="s">
        <v>49</v>
      </c>
      <c r="F253" s="1" t="s">
        <v>177</v>
      </c>
      <c r="G253" s="52">
        <v>1800</v>
      </c>
    </row>
    <row r="254" spans="1:7" x14ac:dyDescent="0.25">
      <c r="A254" s="1">
        <v>39</v>
      </c>
      <c r="B254" s="51">
        <v>42643</v>
      </c>
      <c r="C254" s="1">
        <v>1920</v>
      </c>
      <c r="D254" s="1" t="s">
        <v>8</v>
      </c>
      <c r="E254" s="1" t="s">
        <v>49</v>
      </c>
      <c r="F254" s="1" t="s">
        <v>157</v>
      </c>
      <c r="G254" s="52">
        <v>1800</v>
      </c>
    </row>
    <row r="255" spans="1:7" x14ac:dyDescent="0.25">
      <c r="A255" s="1">
        <v>39</v>
      </c>
      <c r="B255" s="51">
        <v>42643</v>
      </c>
      <c r="C255" s="1">
        <v>1920</v>
      </c>
      <c r="D255" s="1" t="s">
        <v>8</v>
      </c>
      <c r="E255" s="1" t="s">
        <v>49</v>
      </c>
      <c r="F255" s="1" t="s">
        <v>158</v>
      </c>
      <c r="G255" s="52">
        <v>1800</v>
      </c>
    </row>
    <row r="256" spans="1:7" x14ac:dyDescent="0.25">
      <c r="A256" s="1">
        <v>39</v>
      </c>
      <c r="B256" s="51">
        <v>42643</v>
      </c>
      <c r="C256" s="1">
        <v>1920</v>
      </c>
      <c r="D256" s="1" t="s">
        <v>8</v>
      </c>
      <c r="E256" s="1" t="s">
        <v>49</v>
      </c>
      <c r="F256" s="1" t="s">
        <v>159</v>
      </c>
      <c r="G256" s="52">
        <v>1800</v>
      </c>
    </row>
    <row r="257" spans="1:7" x14ac:dyDescent="0.25">
      <c r="A257" s="1">
        <v>39</v>
      </c>
      <c r="B257" s="51">
        <v>42643</v>
      </c>
      <c r="C257" s="1">
        <v>1920</v>
      </c>
      <c r="D257" s="1" t="s">
        <v>8</v>
      </c>
      <c r="E257" s="1" t="s">
        <v>49</v>
      </c>
      <c r="F257" s="1" t="s">
        <v>160</v>
      </c>
      <c r="G257" s="52">
        <v>1800</v>
      </c>
    </row>
    <row r="258" spans="1:7" x14ac:dyDescent="0.25">
      <c r="A258" s="1">
        <v>39</v>
      </c>
      <c r="B258" s="51">
        <v>42643</v>
      </c>
      <c r="C258" s="1">
        <v>1920</v>
      </c>
      <c r="D258" s="1" t="s">
        <v>8</v>
      </c>
      <c r="E258" s="1" t="s">
        <v>49</v>
      </c>
      <c r="F258" s="1" t="s">
        <v>178</v>
      </c>
      <c r="G258" s="52">
        <v>1800</v>
      </c>
    </row>
    <row r="259" spans="1:7" x14ac:dyDescent="0.25">
      <c r="A259" s="1">
        <v>39</v>
      </c>
      <c r="B259" s="51">
        <v>42643</v>
      </c>
      <c r="C259" s="1">
        <v>1920</v>
      </c>
      <c r="D259" s="1" t="s">
        <v>8</v>
      </c>
      <c r="E259" s="1" t="s">
        <v>49</v>
      </c>
      <c r="F259" s="1" t="s">
        <v>179</v>
      </c>
      <c r="G259" s="52">
        <v>1800</v>
      </c>
    </row>
    <row r="260" spans="1:7" x14ac:dyDescent="0.25">
      <c r="A260" s="1">
        <v>39</v>
      </c>
      <c r="B260" s="51">
        <v>42643</v>
      </c>
      <c r="C260" s="1">
        <v>1920</v>
      </c>
      <c r="D260" s="1" t="s">
        <v>8</v>
      </c>
      <c r="E260" s="1" t="s">
        <v>49</v>
      </c>
      <c r="F260" s="1" t="s">
        <v>180</v>
      </c>
      <c r="G260" s="52">
        <v>1800</v>
      </c>
    </row>
    <row r="261" spans="1:7" x14ac:dyDescent="0.25">
      <c r="A261" s="1">
        <v>39</v>
      </c>
      <c r="B261" s="51">
        <v>42643</v>
      </c>
      <c r="C261" s="1">
        <v>1920</v>
      </c>
      <c r="D261" s="1" t="s">
        <v>8</v>
      </c>
      <c r="E261" s="1" t="s">
        <v>49</v>
      </c>
      <c r="F261" s="1" t="s">
        <v>181</v>
      </c>
      <c r="G261" s="52">
        <v>1800</v>
      </c>
    </row>
    <row r="262" spans="1:7" x14ac:dyDescent="0.25">
      <c r="A262" s="1">
        <v>39</v>
      </c>
      <c r="B262" s="51">
        <v>42643</v>
      </c>
      <c r="C262" s="1">
        <v>1920</v>
      </c>
      <c r="D262" s="1" t="s">
        <v>8</v>
      </c>
      <c r="E262" s="1" t="s">
        <v>49</v>
      </c>
      <c r="F262" s="1" t="s">
        <v>161</v>
      </c>
      <c r="G262" s="52">
        <v>1800</v>
      </c>
    </row>
    <row r="263" spans="1:7" x14ac:dyDescent="0.25">
      <c r="A263" s="1">
        <v>39</v>
      </c>
      <c r="B263" s="51">
        <v>42643</v>
      </c>
      <c r="C263" s="1">
        <v>1920</v>
      </c>
      <c r="D263" s="1" t="s">
        <v>8</v>
      </c>
      <c r="E263" s="1" t="s">
        <v>49</v>
      </c>
      <c r="F263" s="1" t="s">
        <v>162</v>
      </c>
      <c r="G263" s="52">
        <v>1800</v>
      </c>
    </row>
    <row r="264" spans="1:7" x14ac:dyDescent="0.25">
      <c r="A264" s="1">
        <v>39</v>
      </c>
      <c r="B264" s="51">
        <v>42643</v>
      </c>
      <c r="C264" s="1">
        <v>1920</v>
      </c>
      <c r="D264" s="1" t="s">
        <v>8</v>
      </c>
      <c r="E264" s="1" t="s">
        <v>49</v>
      </c>
      <c r="F264" s="1" t="s">
        <v>163</v>
      </c>
      <c r="G264" s="52">
        <v>1800</v>
      </c>
    </row>
    <row r="265" spans="1:7" x14ac:dyDescent="0.25">
      <c r="A265" s="1">
        <v>39</v>
      </c>
      <c r="B265" s="51">
        <v>42643</v>
      </c>
      <c r="C265" s="1">
        <v>1920</v>
      </c>
      <c r="D265" s="1" t="s">
        <v>8</v>
      </c>
      <c r="E265" s="1" t="s">
        <v>49</v>
      </c>
      <c r="F265" s="1" t="s">
        <v>164</v>
      </c>
      <c r="G265" s="52">
        <v>1800</v>
      </c>
    </row>
    <row r="266" spans="1:7" x14ac:dyDescent="0.25">
      <c r="A266" s="1">
        <v>39</v>
      </c>
      <c r="B266" s="51">
        <v>42643</v>
      </c>
      <c r="C266" s="1">
        <v>1920</v>
      </c>
      <c r="D266" s="1" t="s">
        <v>8</v>
      </c>
      <c r="E266" s="1" t="s">
        <v>49</v>
      </c>
      <c r="F266" s="1" t="s">
        <v>182</v>
      </c>
      <c r="G266" s="52">
        <v>1800</v>
      </c>
    </row>
    <row r="267" spans="1:7" x14ac:dyDescent="0.25">
      <c r="A267" s="1">
        <v>39</v>
      </c>
      <c r="B267" s="51">
        <v>42643</v>
      </c>
      <c r="C267" s="1">
        <v>1920</v>
      </c>
      <c r="D267" s="1" t="s">
        <v>8</v>
      </c>
      <c r="E267" s="1" t="s">
        <v>49</v>
      </c>
      <c r="F267" s="1" t="s">
        <v>183</v>
      </c>
      <c r="G267" s="52">
        <v>1800</v>
      </c>
    </row>
    <row r="268" spans="1:7" x14ac:dyDescent="0.25">
      <c r="A268" s="1">
        <v>39</v>
      </c>
      <c r="B268" s="51">
        <v>42643</v>
      </c>
      <c r="C268" s="1">
        <v>1920</v>
      </c>
      <c r="D268" s="1" t="s">
        <v>8</v>
      </c>
      <c r="E268" s="1" t="s">
        <v>49</v>
      </c>
      <c r="F268" s="1" t="s">
        <v>184</v>
      </c>
      <c r="G268" s="52">
        <v>1800</v>
      </c>
    </row>
    <row r="269" spans="1:7" x14ac:dyDescent="0.25">
      <c r="A269" s="1">
        <v>39</v>
      </c>
      <c r="B269" s="51">
        <v>42643</v>
      </c>
      <c r="C269" s="1">
        <v>1920</v>
      </c>
      <c r="D269" s="1" t="s">
        <v>8</v>
      </c>
      <c r="E269" s="1" t="s">
        <v>49</v>
      </c>
      <c r="F269" s="1" t="s">
        <v>185</v>
      </c>
      <c r="G269" s="52">
        <v>1800</v>
      </c>
    </row>
    <row r="270" spans="1:7" x14ac:dyDescent="0.25">
      <c r="A270" s="1">
        <v>39</v>
      </c>
      <c r="B270" s="51">
        <v>42643</v>
      </c>
      <c r="C270" s="1">
        <v>1920</v>
      </c>
      <c r="D270" s="1" t="s">
        <v>8</v>
      </c>
      <c r="E270" s="1" t="s">
        <v>49</v>
      </c>
      <c r="F270" s="1" t="s">
        <v>165</v>
      </c>
      <c r="G270" s="52">
        <v>1800</v>
      </c>
    </row>
    <row r="271" spans="1:7" x14ac:dyDescent="0.25">
      <c r="A271" s="1">
        <v>39</v>
      </c>
      <c r="B271" s="51">
        <v>42643</v>
      </c>
      <c r="C271" s="1">
        <v>1920</v>
      </c>
      <c r="D271" s="1" t="s">
        <v>8</v>
      </c>
      <c r="E271" s="1" t="s">
        <v>49</v>
      </c>
      <c r="F271" s="1" t="s">
        <v>166</v>
      </c>
      <c r="G271" s="52">
        <v>1800</v>
      </c>
    </row>
    <row r="272" spans="1:7" x14ac:dyDescent="0.25">
      <c r="A272" s="1">
        <v>39</v>
      </c>
      <c r="B272" s="51">
        <v>42643</v>
      </c>
      <c r="C272" s="1">
        <v>1920</v>
      </c>
      <c r="D272" s="1" t="s">
        <v>8</v>
      </c>
      <c r="E272" s="1" t="s">
        <v>49</v>
      </c>
      <c r="F272" s="1" t="s">
        <v>167</v>
      </c>
      <c r="G272" s="52">
        <v>1800</v>
      </c>
    </row>
    <row r="273" spans="1:7" x14ac:dyDescent="0.25">
      <c r="A273" s="1">
        <v>39</v>
      </c>
      <c r="B273" s="51">
        <v>42643</v>
      </c>
      <c r="C273" s="1">
        <v>1920</v>
      </c>
      <c r="D273" s="1" t="s">
        <v>8</v>
      </c>
      <c r="E273" s="1" t="s">
        <v>49</v>
      </c>
      <c r="F273" s="1" t="s">
        <v>168</v>
      </c>
      <c r="G273" s="52">
        <v>1800</v>
      </c>
    </row>
    <row r="274" spans="1:7" x14ac:dyDescent="0.25">
      <c r="A274" s="1">
        <v>39</v>
      </c>
      <c r="B274" s="51">
        <v>42643</v>
      </c>
      <c r="C274" s="1">
        <v>1920</v>
      </c>
      <c r="D274" s="1" t="s">
        <v>8</v>
      </c>
      <c r="E274" s="1" t="s">
        <v>49</v>
      </c>
      <c r="F274" s="1" t="s">
        <v>169</v>
      </c>
      <c r="G274" s="52">
        <v>1800</v>
      </c>
    </row>
    <row r="275" spans="1:7" x14ac:dyDescent="0.25">
      <c r="A275" s="1">
        <v>39</v>
      </c>
      <c r="B275" s="51">
        <v>42643</v>
      </c>
      <c r="C275" s="1">
        <v>1920</v>
      </c>
      <c r="D275" s="1" t="s">
        <v>8</v>
      </c>
      <c r="E275" s="1" t="s">
        <v>49</v>
      </c>
      <c r="F275" s="1" t="s">
        <v>170</v>
      </c>
      <c r="G275" s="52">
        <v>1800</v>
      </c>
    </row>
    <row r="276" spans="1:7" x14ac:dyDescent="0.25">
      <c r="A276" s="1">
        <v>39</v>
      </c>
      <c r="B276" s="51">
        <v>42643</v>
      </c>
      <c r="C276" s="1">
        <v>1920</v>
      </c>
      <c r="D276" s="1" t="s">
        <v>8</v>
      </c>
      <c r="E276" s="1" t="s">
        <v>49</v>
      </c>
      <c r="F276" s="1" t="s">
        <v>171</v>
      </c>
      <c r="G276" s="52">
        <v>1800</v>
      </c>
    </row>
    <row r="277" spans="1:7" x14ac:dyDescent="0.25">
      <c r="A277" s="1">
        <v>39</v>
      </c>
      <c r="B277" s="51">
        <v>42643</v>
      </c>
      <c r="C277" s="1">
        <v>1920</v>
      </c>
      <c r="D277" s="1" t="s">
        <v>8</v>
      </c>
      <c r="E277" s="1" t="s">
        <v>49</v>
      </c>
      <c r="F277" s="1" t="s">
        <v>172</v>
      </c>
      <c r="G277" s="52">
        <v>1800</v>
      </c>
    </row>
    <row r="278" spans="1:7" x14ac:dyDescent="0.25">
      <c r="A278" s="1">
        <v>39</v>
      </c>
      <c r="B278" s="51">
        <v>42643</v>
      </c>
      <c r="C278" s="1">
        <v>1920</v>
      </c>
      <c r="D278" s="1" t="s">
        <v>8</v>
      </c>
      <c r="E278" s="1" t="s">
        <v>49</v>
      </c>
      <c r="F278" s="1" t="s">
        <v>173</v>
      </c>
      <c r="G278" s="52">
        <v>1800</v>
      </c>
    </row>
    <row r="279" spans="1:7" x14ac:dyDescent="0.25">
      <c r="A279" s="1">
        <v>39</v>
      </c>
      <c r="B279" s="51">
        <v>42643</v>
      </c>
      <c r="C279" s="1">
        <v>1920</v>
      </c>
      <c r="D279" s="1" t="s">
        <v>8</v>
      </c>
      <c r="E279" s="1" t="s">
        <v>49</v>
      </c>
      <c r="F279" s="1" t="s">
        <v>174</v>
      </c>
      <c r="G279" s="52">
        <v>1800</v>
      </c>
    </row>
    <row r="280" spans="1:7" x14ac:dyDescent="0.25">
      <c r="A280" s="1">
        <v>39</v>
      </c>
      <c r="B280" s="51">
        <v>42643</v>
      </c>
      <c r="C280" s="1">
        <v>1920</v>
      </c>
      <c r="D280" s="1" t="s">
        <v>8</v>
      </c>
      <c r="E280" s="1" t="s">
        <v>49</v>
      </c>
      <c r="F280" s="1" t="s">
        <v>175</v>
      </c>
      <c r="G280" s="52">
        <v>1800</v>
      </c>
    </row>
    <row r="281" spans="1:7" x14ac:dyDescent="0.25">
      <c r="A281" s="1">
        <v>39</v>
      </c>
      <c r="B281" s="51">
        <v>42643</v>
      </c>
      <c r="C281" s="1">
        <v>1920</v>
      </c>
      <c r="D281" s="1" t="s">
        <v>8</v>
      </c>
      <c r="E281" s="1" t="s">
        <v>49</v>
      </c>
      <c r="F281" s="1" t="s">
        <v>186</v>
      </c>
      <c r="G281" s="52">
        <v>1800</v>
      </c>
    </row>
    <row r="282" spans="1:7" x14ac:dyDescent="0.25">
      <c r="A282" s="1">
        <v>39</v>
      </c>
      <c r="B282" s="51">
        <v>42643</v>
      </c>
      <c r="C282" s="1">
        <v>1920</v>
      </c>
      <c r="D282" s="1" t="s">
        <v>8</v>
      </c>
      <c r="E282" s="1" t="s">
        <v>49</v>
      </c>
      <c r="F282" s="1" t="s">
        <v>187</v>
      </c>
      <c r="G282" s="52">
        <v>1800</v>
      </c>
    </row>
    <row r="283" spans="1:7" x14ac:dyDescent="0.25">
      <c r="A283" s="1">
        <v>39</v>
      </c>
      <c r="B283" s="51">
        <v>42643</v>
      </c>
      <c r="C283" s="1">
        <v>1920</v>
      </c>
      <c r="D283" s="1" t="s">
        <v>8</v>
      </c>
      <c r="E283" s="1" t="s">
        <v>49</v>
      </c>
      <c r="F283" s="1" t="s">
        <v>188</v>
      </c>
      <c r="G283" s="52">
        <v>1800</v>
      </c>
    </row>
    <row r="284" spans="1:7" x14ac:dyDescent="0.25">
      <c r="A284" s="1">
        <v>39</v>
      </c>
      <c r="B284" s="51">
        <v>42643</v>
      </c>
      <c r="C284" s="1">
        <v>1920</v>
      </c>
      <c r="D284" s="1" t="s">
        <v>8</v>
      </c>
      <c r="E284" s="1" t="s">
        <v>49</v>
      </c>
      <c r="F284" s="1" t="s">
        <v>189</v>
      </c>
      <c r="G284" s="52">
        <v>1800</v>
      </c>
    </row>
    <row r="285" spans="1:7" x14ac:dyDescent="0.25">
      <c r="A285" s="1">
        <v>39</v>
      </c>
      <c r="B285" s="51">
        <v>42643</v>
      </c>
      <c r="C285" s="1">
        <v>1920</v>
      </c>
      <c r="D285" s="1" t="s">
        <v>8</v>
      </c>
      <c r="E285" s="1" t="s">
        <v>49</v>
      </c>
      <c r="F285" s="1" t="s">
        <v>190</v>
      </c>
      <c r="G285" s="52">
        <v>1800</v>
      </c>
    </row>
    <row r="286" spans="1:7" x14ac:dyDescent="0.25">
      <c r="A286" s="1">
        <v>39</v>
      </c>
      <c r="B286" s="51">
        <v>42643</v>
      </c>
      <c r="C286" s="1">
        <v>1920</v>
      </c>
      <c r="D286" s="1" t="s">
        <v>8</v>
      </c>
      <c r="E286" s="1" t="s">
        <v>49</v>
      </c>
      <c r="F286" s="1" t="s">
        <v>191</v>
      </c>
      <c r="G286" s="52">
        <v>1800</v>
      </c>
    </row>
    <row r="287" spans="1:7" x14ac:dyDescent="0.25">
      <c r="A287" s="1">
        <v>39</v>
      </c>
      <c r="B287" s="51">
        <v>42643</v>
      </c>
      <c r="C287" s="1">
        <v>1920</v>
      </c>
      <c r="D287" s="1" t="s">
        <v>8</v>
      </c>
      <c r="E287" s="1" t="s">
        <v>49</v>
      </c>
      <c r="F287" s="1" t="s">
        <v>192</v>
      </c>
      <c r="G287" s="52">
        <v>1800</v>
      </c>
    </row>
    <row r="288" spans="1:7" x14ac:dyDescent="0.25">
      <c r="A288" s="1">
        <v>39</v>
      </c>
      <c r="B288" s="51">
        <v>42643</v>
      </c>
      <c r="C288" s="1">
        <v>1920</v>
      </c>
      <c r="D288" s="1" t="s">
        <v>8</v>
      </c>
      <c r="E288" s="1" t="s">
        <v>49</v>
      </c>
      <c r="F288" s="1" t="s">
        <v>193</v>
      </c>
      <c r="G288" s="52">
        <v>1800</v>
      </c>
    </row>
    <row r="289" spans="1:7" x14ac:dyDescent="0.25">
      <c r="A289" s="1">
        <v>39</v>
      </c>
      <c r="B289" s="51">
        <v>42643</v>
      </c>
      <c r="C289" s="1">
        <v>1920</v>
      </c>
      <c r="D289" s="1" t="s">
        <v>8</v>
      </c>
      <c r="E289" s="1" t="s">
        <v>49</v>
      </c>
      <c r="F289" s="1" t="s">
        <v>194</v>
      </c>
      <c r="G289" s="52">
        <v>1800</v>
      </c>
    </row>
    <row r="290" spans="1:7" x14ac:dyDescent="0.25">
      <c r="A290" s="1">
        <v>39</v>
      </c>
      <c r="B290" s="51">
        <v>42643</v>
      </c>
      <c r="C290" s="1">
        <v>3890</v>
      </c>
      <c r="D290" s="1" t="s">
        <v>54</v>
      </c>
      <c r="E290" s="1" t="s">
        <v>49</v>
      </c>
      <c r="F290" s="1" t="s">
        <v>155</v>
      </c>
      <c r="G290" s="52">
        <v>-1000</v>
      </c>
    </row>
    <row r="291" spans="1:7" x14ac:dyDescent="0.25">
      <c r="A291" s="1">
        <v>39</v>
      </c>
      <c r="B291" s="51">
        <v>42643</v>
      </c>
      <c r="C291" s="1">
        <v>3890</v>
      </c>
      <c r="D291" s="1" t="s">
        <v>54</v>
      </c>
      <c r="E291" s="1" t="s">
        <v>49</v>
      </c>
      <c r="F291" s="1" t="s">
        <v>156</v>
      </c>
      <c r="G291" s="52">
        <v>-1000</v>
      </c>
    </row>
    <row r="292" spans="1:7" x14ac:dyDescent="0.25">
      <c r="A292" s="1">
        <v>39</v>
      </c>
      <c r="B292" s="51">
        <v>42643</v>
      </c>
      <c r="C292" s="1">
        <v>3890</v>
      </c>
      <c r="D292" s="1" t="s">
        <v>54</v>
      </c>
      <c r="E292" s="1" t="s">
        <v>49</v>
      </c>
      <c r="F292" s="1" t="s">
        <v>176</v>
      </c>
      <c r="G292" s="52">
        <v>-1000</v>
      </c>
    </row>
    <row r="293" spans="1:7" x14ac:dyDescent="0.25">
      <c r="A293" s="1">
        <v>39</v>
      </c>
      <c r="B293" s="51">
        <v>42643</v>
      </c>
      <c r="C293" s="1">
        <v>3890</v>
      </c>
      <c r="D293" s="1" t="s">
        <v>54</v>
      </c>
      <c r="E293" s="1" t="s">
        <v>49</v>
      </c>
      <c r="F293" s="1" t="s">
        <v>177</v>
      </c>
      <c r="G293" s="52">
        <v>-1000</v>
      </c>
    </row>
    <row r="294" spans="1:7" x14ac:dyDescent="0.25">
      <c r="A294" s="1">
        <v>39</v>
      </c>
      <c r="B294" s="51">
        <v>42643</v>
      </c>
      <c r="C294" s="1">
        <v>3890</v>
      </c>
      <c r="D294" s="1" t="s">
        <v>54</v>
      </c>
      <c r="E294" s="1" t="s">
        <v>49</v>
      </c>
      <c r="F294" s="1" t="s">
        <v>157</v>
      </c>
      <c r="G294" s="52">
        <v>-1000</v>
      </c>
    </row>
    <row r="295" spans="1:7" x14ac:dyDescent="0.25">
      <c r="A295" s="1">
        <v>39</v>
      </c>
      <c r="B295" s="51">
        <v>42643</v>
      </c>
      <c r="C295" s="1">
        <v>3890</v>
      </c>
      <c r="D295" s="1" t="s">
        <v>54</v>
      </c>
      <c r="E295" s="1" t="s">
        <v>49</v>
      </c>
      <c r="F295" s="1" t="s">
        <v>158</v>
      </c>
      <c r="G295" s="52">
        <v>-1000</v>
      </c>
    </row>
    <row r="296" spans="1:7" x14ac:dyDescent="0.25">
      <c r="A296" s="1">
        <v>39</v>
      </c>
      <c r="B296" s="51">
        <v>42643</v>
      </c>
      <c r="C296" s="1">
        <v>3890</v>
      </c>
      <c r="D296" s="1" t="s">
        <v>54</v>
      </c>
      <c r="E296" s="1" t="s">
        <v>49</v>
      </c>
      <c r="F296" s="1" t="s">
        <v>159</v>
      </c>
      <c r="G296" s="52">
        <v>-1000</v>
      </c>
    </row>
    <row r="297" spans="1:7" x14ac:dyDescent="0.25">
      <c r="A297" s="1">
        <v>39</v>
      </c>
      <c r="B297" s="51">
        <v>42643</v>
      </c>
      <c r="C297" s="1">
        <v>3890</v>
      </c>
      <c r="D297" s="1" t="s">
        <v>54</v>
      </c>
      <c r="E297" s="1" t="s">
        <v>49</v>
      </c>
      <c r="F297" s="1" t="s">
        <v>160</v>
      </c>
      <c r="G297" s="52">
        <v>-1000</v>
      </c>
    </row>
    <row r="298" spans="1:7" x14ac:dyDescent="0.25">
      <c r="A298" s="1">
        <v>39</v>
      </c>
      <c r="B298" s="51">
        <v>42643</v>
      </c>
      <c r="C298" s="1">
        <v>3890</v>
      </c>
      <c r="D298" s="1" t="s">
        <v>54</v>
      </c>
      <c r="E298" s="1" t="s">
        <v>49</v>
      </c>
      <c r="F298" s="1" t="s">
        <v>178</v>
      </c>
      <c r="G298" s="52">
        <v>-1000</v>
      </c>
    </row>
    <row r="299" spans="1:7" x14ac:dyDescent="0.25">
      <c r="A299" s="1">
        <v>39</v>
      </c>
      <c r="B299" s="51">
        <v>42643</v>
      </c>
      <c r="C299" s="1">
        <v>3890</v>
      </c>
      <c r="D299" s="1" t="s">
        <v>54</v>
      </c>
      <c r="E299" s="1" t="s">
        <v>49</v>
      </c>
      <c r="F299" s="1" t="s">
        <v>179</v>
      </c>
      <c r="G299" s="52">
        <v>-1000</v>
      </c>
    </row>
    <row r="300" spans="1:7" x14ac:dyDescent="0.25">
      <c r="A300" s="1">
        <v>39</v>
      </c>
      <c r="B300" s="51">
        <v>42643</v>
      </c>
      <c r="C300" s="1">
        <v>3890</v>
      </c>
      <c r="D300" s="1" t="s">
        <v>54</v>
      </c>
      <c r="E300" s="1" t="s">
        <v>49</v>
      </c>
      <c r="F300" s="1" t="s">
        <v>180</v>
      </c>
      <c r="G300" s="52">
        <v>-1000</v>
      </c>
    </row>
    <row r="301" spans="1:7" x14ac:dyDescent="0.25">
      <c r="A301" s="1">
        <v>39</v>
      </c>
      <c r="B301" s="51">
        <v>42643</v>
      </c>
      <c r="C301" s="1">
        <v>3890</v>
      </c>
      <c r="D301" s="1" t="s">
        <v>54</v>
      </c>
      <c r="E301" s="1" t="s">
        <v>49</v>
      </c>
      <c r="F301" s="1" t="s">
        <v>181</v>
      </c>
      <c r="G301" s="52">
        <v>-1000</v>
      </c>
    </row>
    <row r="302" spans="1:7" x14ac:dyDescent="0.25">
      <c r="A302" s="1">
        <v>39</v>
      </c>
      <c r="B302" s="51">
        <v>42643</v>
      </c>
      <c r="C302" s="1">
        <v>3890</v>
      </c>
      <c r="D302" s="1" t="s">
        <v>54</v>
      </c>
      <c r="E302" s="1" t="s">
        <v>49</v>
      </c>
      <c r="F302" s="1" t="s">
        <v>161</v>
      </c>
      <c r="G302" s="52">
        <v>-1000</v>
      </c>
    </row>
    <row r="303" spans="1:7" x14ac:dyDescent="0.25">
      <c r="A303" s="1">
        <v>39</v>
      </c>
      <c r="B303" s="51">
        <v>42643</v>
      </c>
      <c r="C303" s="1">
        <v>3890</v>
      </c>
      <c r="D303" s="1" t="s">
        <v>54</v>
      </c>
      <c r="E303" s="1" t="s">
        <v>49</v>
      </c>
      <c r="F303" s="1" t="s">
        <v>162</v>
      </c>
      <c r="G303" s="52">
        <v>-1000</v>
      </c>
    </row>
    <row r="304" spans="1:7" x14ac:dyDescent="0.25">
      <c r="A304" s="1">
        <v>39</v>
      </c>
      <c r="B304" s="51">
        <v>42643</v>
      </c>
      <c r="C304" s="1">
        <v>3890</v>
      </c>
      <c r="D304" s="1" t="s">
        <v>54</v>
      </c>
      <c r="E304" s="1" t="s">
        <v>49</v>
      </c>
      <c r="F304" s="1" t="s">
        <v>163</v>
      </c>
      <c r="G304" s="52">
        <v>-1000</v>
      </c>
    </row>
    <row r="305" spans="1:7" x14ac:dyDescent="0.25">
      <c r="A305" s="1">
        <v>39</v>
      </c>
      <c r="B305" s="51">
        <v>42643</v>
      </c>
      <c r="C305" s="1">
        <v>3890</v>
      </c>
      <c r="D305" s="1" t="s">
        <v>54</v>
      </c>
      <c r="E305" s="1" t="s">
        <v>49</v>
      </c>
      <c r="F305" s="1" t="s">
        <v>164</v>
      </c>
      <c r="G305" s="52">
        <v>-1000</v>
      </c>
    </row>
    <row r="306" spans="1:7" x14ac:dyDescent="0.25">
      <c r="A306" s="1">
        <v>39</v>
      </c>
      <c r="B306" s="51">
        <v>42643</v>
      </c>
      <c r="C306" s="1">
        <v>3890</v>
      </c>
      <c r="D306" s="1" t="s">
        <v>54</v>
      </c>
      <c r="E306" s="1" t="s">
        <v>49</v>
      </c>
      <c r="F306" s="1" t="s">
        <v>182</v>
      </c>
      <c r="G306" s="52">
        <v>-1000</v>
      </c>
    </row>
    <row r="307" spans="1:7" x14ac:dyDescent="0.25">
      <c r="A307" s="1">
        <v>39</v>
      </c>
      <c r="B307" s="51">
        <v>42643</v>
      </c>
      <c r="C307" s="1">
        <v>3890</v>
      </c>
      <c r="D307" s="1" t="s">
        <v>54</v>
      </c>
      <c r="E307" s="1" t="s">
        <v>49</v>
      </c>
      <c r="F307" s="1" t="s">
        <v>183</v>
      </c>
      <c r="G307" s="52">
        <v>-1000</v>
      </c>
    </row>
    <row r="308" spans="1:7" x14ac:dyDescent="0.25">
      <c r="A308" s="1">
        <v>39</v>
      </c>
      <c r="B308" s="51">
        <v>42643</v>
      </c>
      <c r="C308" s="1">
        <v>3890</v>
      </c>
      <c r="D308" s="1" t="s">
        <v>54</v>
      </c>
      <c r="E308" s="1" t="s">
        <v>49</v>
      </c>
      <c r="F308" s="1" t="s">
        <v>184</v>
      </c>
      <c r="G308" s="52">
        <v>-1000</v>
      </c>
    </row>
    <row r="309" spans="1:7" x14ac:dyDescent="0.25">
      <c r="A309" s="1">
        <v>39</v>
      </c>
      <c r="B309" s="51">
        <v>42643</v>
      </c>
      <c r="C309" s="1">
        <v>3890</v>
      </c>
      <c r="D309" s="1" t="s">
        <v>54</v>
      </c>
      <c r="E309" s="1" t="s">
        <v>49</v>
      </c>
      <c r="F309" s="1" t="s">
        <v>185</v>
      </c>
      <c r="G309" s="52">
        <v>-1000</v>
      </c>
    </row>
    <row r="310" spans="1:7" x14ac:dyDescent="0.25">
      <c r="A310" s="1">
        <v>39</v>
      </c>
      <c r="B310" s="51">
        <v>42643</v>
      </c>
      <c r="C310" s="1">
        <v>3890</v>
      </c>
      <c r="D310" s="1" t="s">
        <v>54</v>
      </c>
      <c r="E310" s="1" t="s">
        <v>49</v>
      </c>
      <c r="F310" s="1" t="s">
        <v>165</v>
      </c>
      <c r="G310" s="52">
        <v>-1000</v>
      </c>
    </row>
    <row r="311" spans="1:7" x14ac:dyDescent="0.25">
      <c r="A311" s="1">
        <v>39</v>
      </c>
      <c r="B311" s="51">
        <v>42643</v>
      </c>
      <c r="C311" s="1">
        <v>3890</v>
      </c>
      <c r="D311" s="1" t="s">
        <v>54</v>
      </c>
      <c r="E311" s="1" t="s">
        <v>49</v>
      </c>
      <c r="F311" s="1" t="s">
        <v>166</v>
      </c>
      <c r="G311" s="52">
        <v>-1000</v>
      </c>
    </row>
    <row r="312" spans="1:7" x14ac:dyDescent="0.25">
      <c r="A312" s="1">
        <v>39</v>
      </c>
      <c r="B312" s="51">
        <v>42643</v>
      </c>
      <c r="C312" s="1">
        <v>3890</v>
      </c>
      <c r="D312" s="1" t="s">
        <v>54</v>
      </c>
      <c r="E312" s="1" t="s">
        <v>49</v>
      </c>
      <c r="F312" s="1" t="s">
        <v>167</v>
      </c>
      <c r="G312" s="52">
        <v>-1000</v>
      </c>
    </row>
    <row r="313" spans="1:7" x14ac:dyDescent="0.25">
      <c r="A313" s="1">
        <v>39</v>
      </c>
      <c r="B313" s="51">
        <v>42643</v>
      </c>
      <c r="C313" s="1">
        <v>3890</v>
      </c>
      <c r="D313" s="1" t="s">
        <v>54</v>
      </c>
      <c r="E313" s="1" t="s">
        <v>49</v>
      </c>
      <c r="F313" s="1" t="s">
        <v>168</v>
      </c>
      <c r="G313" s="52">
        <v>-1000</v>
      </c>
    </row>
    <row r="314" spans="1:7" x14ac:dyDescent="0.25">
      <c r="A314" s="1">
        <v>39</v>
      </c>
      <c r="B314" s="51">
        <v>42643</v>
      </c>
      <c r="C314" s="1">
        <v>3890</v>
      </c>
      <c r="D314" s="1" t="s">
        <v>54</v>
      </c>
      <c r="E314" s="1" t="s">
        <v>49</v>
      </c>
      <c r="F314" s="1" t="s">
        <v>169</v>
      </c>
      <c r="G314" s="52">
        <v>-1000</v>
      </c>
    </row>
    <row r="315" spans="1:7" x14ac:dyDescent="0.25">
      <c r="A315" s="1">
        <v>39</v>
      </c>
      <c r="B315" s="51">
        <v>42643</v>
      </c>
      <c r="C315" s="1">
        <v>3890</v>
      </c>
      <c r="D315" s="1" t="s">
        <v>54</v>
      </c>
      <c r="E315" s="1" t="s">
        <v>49</v>
      </c>
      <c r="F315" s="1" t="s">
        <v>170</v>
      </c>
      <c r="G315" s="52">
        <v>-1000</v>
      </c>
    </row>
    <row r="316" spans="1:7" x14ac:dyDescent="0.25">
      <c r="A316" s="1">
        <v>39</v>
      </c>
      <c r="B316" s="51">
        <v>42643</v>
      </c>
      <c r="C316" s="1">
        <v>3890</v>
      </c>
      <c r="D316" s="1" t="s">
        <v>54</v>
      </c>
      <c r="E316" s="1" t="s">
        <v>49</v>
      </c>
      <c r="F316" s="1" t="s">
        <v>171</v>
      </c>
      <c r="G316" s="52">
        <v>-1000</v>
      </c>
    </row>
    <row r="317" spans="1:7" x14ac:dyDescent="0.25">
      <c r="A317" s="1">
        <v>39</v>
      </c>
      <c r="B317" s="51">
        <v>42643</v>
      </c>
      <c r="C317" s="1">
        <v>3890</v>
      </c>
      <c r="D317" s="1" t="s">
        <v>54</v>
      </c>
      <c r="E317" s="1" t="s">
        <v>49</v>
      </c>
      <c r="F317" s="1" t="s">
        <v>172</v>
      </c>
      <c r="G317" s="52">
        <v>-1000</v>
      </c>
    </row>
    <row r="318" spans="1:7" x14ac:dyDescent="0.25">
      <c r="A318" s="1">
        <v>39</v>
      </c>
      <c r="B318" s="51">
        <v>42643</v>
      </c>
      <c r="C318" s="1">
        <v>3890</v>
      </c>
      <c r="D318" s="1" t="s">
        <v>54</v>
      </c>
      <c r="E318" s="1" t="s">
        <v>49</v>
      </c>
      <c r="F318" s="1" t="s">
        <v>173</v>
      </c>
      <c r="G318" s="52">
        <v>-1000</v>
      </c>
    </row>
    <row r="319" spans="1:7" x14ac:dyDescent="0.25">
      <c r="A319" s="1">
        <v>39</v>
      </c>
      <c r="B319" s="51">
        <v>42643</v>
      </c>
      <c r="C319" s="1">
        <v>3890</v>
      </c>
      <c r="D319" s="1" t="s">
        <v>54</v>
      </c>
      <c r="E319" s="1" t="s">
        <v>49</v>
      </c>
      <c r="F319" s="1" t="s">
        <v>174</v>
      </c>
      <c r="G319" s="52">
        <v>-1000</v>
      </c>
    </row>
    <row r="320" spans="1:7" x14ac:dyDescent="0.25">
      <c r="A320" s="1">
        <v>39</v>
      </c>
      <c r="B320" s="51">
        <v>42643</v>
      </c>
      <c r="C320" s="1">
        <v>3890</v>
      </c>
      <c r="D320" s="1" t="s">
        <v>54</v>
      </c>
      <c r="E320" s="1" t="s">
        <v>49</v>
      </c>
      <c r="F320" s="1" t="s">
        <v>175</v>
      </c>
      <c r="G320" s="52">
        <v>-1000</v>
      </c>
    </row>
    <row r="321" spans="1:7" x14ac:dyDescent="0.25">
      <c r="A321" s="1">
        <v>39</v>
      </c>
      <c r="B321" s="51">
        <v>42643</v>
      </c>
      <c r="C321" s="1">
        <v>3890</v>
      </c>
      <c r="D321" s="1" t="s">
        <v>54</v>
      </c>
      <c r="E321" s="1" t="s">
        <v>49</v>
      </c>
      <c r="F321" s="1" t="s">
        <v>186</v>
      </c>
      <c r="G321" s="52">
        <v>-1000</v>
      </c>
    </row>
    <row r="322" spans="1:7" x14ac:dyDescent="0.25">
      <c r="A322" s="1">
        <v>39</v>
      </c>
      <c r="B322" s="51">
        <v>42643</v>
      </c>
      <c r="C322" s="1">
        <v>3890</v>
      </c>
      <c r="D322" s="1" t="s">
        <v>54</v>
      </c>
      <c r="E322" s="1" t="s">
        <v>49</v>
      </c>
      <c r="F322" s="1" t="s">
        <v>187</v>
      </c>
      <c r="G322" s="52">
        <v>-1000</v>
      </c>
    </row>
    <row r="323" spans="1:7" x14ac:dyDescent="0.25">
      <c r="A323" s="1">
        <v>39</v>
      </c>
      <c r="B323" s="51">
        <v>42643</v>
      </c>
      <c r="C323" s="1">
        <v>3890</v>
      </c>
      <c r="D323" s="1" t="s">
        <v>54</v>
      </c>
      <c r="E323" s="1" t="s">
        <v>49</v>
      </c>
      <c r="F323" s="1" t="s">
        <v>188</v>
      </c>
      <c r="G323" s="52">
        <v>-1000</v>
      </c>
    </row>
    <row r="324" spans="1:7" x14ac:dyDescent="0.25">
      <c r="A324" s="1">
        <v>39</v>
      </c>
      <c r="B324" s="51">
        <v>42643</v>
      </c>
      <c r="C324" s="1">
        <v>3890</v>
      </c>
      <c r="D324" s="1" t="s">
        <v>54</v>
      </c>
      <c r="E324" s="1" t="s">
        <v>49</v>
      </c>
      <c r="F324" s="1" t="s">
        <v>189</v>
      </c>
      <c r="G324" s="52">
        <v>-1000</v>
      </c>
    </row>
    <row r="325" spans="1:7" x14ac:dyDescent="0.25">
      <c r="A325" s="1">
        <v>39</v>
      </c>
      <c r="B325" s="51">
        <v>42643</v>
      </c>
      <c r="C325" s="1">
        <v>3890</v>
      </c>
      <c r="D325" s="1" t="s">
        <v>54</v>
      </c>
      <c r="E325" s="1" t="s">
        <v>49</v>
      </c>
      <c r="F325" s="1" t="s">
        <v>190</v>
      </c>
      <c r="G325" s="52">
        <v>-1000</v>
      </c>
    </row>
    <row r="326" spans="1:7" x14ac:dyDescent="0.25">
      <c r="A326" s="1">
        <v>39</v>
      </c>
      <c r="B326" s="51">
        <v>42643</v>
      </c>
      <c r="C326" s="1">
        <v>3890</v>
      </c>
      <c r="D326" s="1" t="s">
        <v>54</v>
      </c>
      <c r="E326" s="1" t="s">
        <v>49</v>
      </c>
      <c r="F326" s="1" t="s">
        <v>191</v>
      </c>
      <c r="G326" s="52">
        <v>-1000</v>
      </c>
    </row>
    <row r="327" spans="1:7" x14ac:dyDescent="0.25">
      <c r="A327" s="1">
        <v>39</v>
      </c>
      <c r="B327" s="51">
        <v>42643</v>
      </c>
      <c r="C327" s="1">
        <v>3890</v>
      </c>
      <c r="D327" s="1" t="s">
        <v>54</v>
      </c>
      <c r="E327" s="1" t="s">
        <v>49</v>
      </c>
      <c r="F327" s="1" t="s">
        <v>192</v>
      </c>
      <c r="G327" s="52">
        <v>-1000</v>
      </c>
    </row>
    <row r="328" spans="1:7" x14ac:dyDescent="0.25">
      <c r="A328" s="1">
        <v>39</v>
      </c>
      <c r="B328" s="51">
        <v>42643</v>
      </c>
      <c r="C328" s="1">
        <v>3890</v>
      </c>
      <c r="D328" s="1" t="s">
        <v>54</v>
      </c>
      <c r="E328" s="1" t="s">
        <v>49</v>
      </c>
      <c r="F328" s="1" t="s">
        <v>193</v>
      </c>
      <c r="G328" s="52">
        <v>-1000</v>
      </c>
    </row>
    <row r="329" spans="1:7" x14ac:dyDescent="0.25">
      <c r="A329" s="1">
        <v>39</v>
      </c>
      <c r="B329" s="51">
        <v>42643</v>
      </c>
      <c r="C329" s="1">
        <v>3890</v>
      </c>
      <c r="D329" s="1" t="s">
        <v>54</v>
      </c>
      <c r="E329" s="1" t="s">
        <v>49</v>
      </c>
      <c r="F329" s="1" t="s">
        <v>194</v>
      </c>
      <c r="G329" s="52">
        <v>-1000</v>
      </c>
    </row>
    <row r="330" spans="1:7" x14ac:dyDescent="0.25">
      <c r="A330" s="1">
        <v>39</v>
      </c>
      <c r="B330" s="51">
        <v>42643</v>
      </c>
      <c r="C330" s="1">
        <v>3910</v>
      </c>
      <c r="D330" s="1" t="s">
        <v>12</v>
      </c>
      <c r="E330" s="1" t="s">
        <v>49</v>
      </c>
      <c r="F330" s="1" t="s">
        <v>155</v>
      </c>
      <c r="G330" s="52">
        <v>-800</v>
      </c>
    </row>
    <row r="331" spans="1:7" x14ac:dyDescent="0.25">
      <c r="A331" s="1">
        <v>39</v>
      </c>
      <c r="B331" s="51">
        <v>42643</v>
      </c>
      <c r="C331" s="1">
        <v>3910</v>
      </c>
      <c r="D331" s="1" t="s">
        <v>12</v>
      </c>
      <c r="E331" s="1" t="s">
        <v>49</v>
      </c>
      <c r="F331" s="1" t="s">
        <v>156</v>
      </c>
      <c r="G331" s="52">
        <v>-800</v>
      </c>
    </row>
    <row r="332" spans="1:7" x14ac:dyDescent="0.25">
      <c r="A332" s="1">
        <v>39</v>
      </c>
      <c r="B332" s="51">
        <v>42643</v>
      </c>
      <c r="C332" s="1">
        <v>3910</v>
      </c>
      <c r="D332" s="1" t="s">
        <v>12</v>
      </c>
      <c r="E332" s="1" t="s">
        <v>49</v>
      </c>
      <c r="F332" s="1" t="s">
        <v>176</v>
      </c>
      <c r="G332" s="52">
        <v>-800</v>
      </c>
    </row>
    <row r="333" spans="1:7" x14ac:dyDescent="0.25">
      <c r="A333" s="1">
        <v>39</v>
      </c>
      <c r="B333" s="51">
        <v>42643</v>
      </c>
      <c r="C333" s="1">
        <v>3910</v>
      </c>
      <c r="D333" s="1" t="s">
        <v>12</v>
      </c>
      <c r="E333" s="1" t="s">
        <v>49</v>
      </c>
      <c r="F333" s="1" t="s">
        <v>177</v>
      </c>
      <c r="G333" s="52">
        <v>-800</v>
      </c>
    </row>
    <row r="334" spans="1:7" x14ac:dyDescent="0.25">
      <c r="A334" s="1">
        <v>39</v>
      </c>
      <c r="B334" s="51">
        <v>42643</v>
      </c>
      <c r="C334" s="1">
        <v>3910</v>
      </c>
      <c r="D334" s="1" t="s">
        <v>12</v>
      </c>
      <c r="E334" s="1" t="s">
        <v>49</v>
      </c>
      <c r="F334" s="1" t="s">
        <v>157</v>
      </c>
      <c r="G334" s="52">
        <v>-800</v>
      </c>
    </row>
    <row r="335" spans="1:7" x14ac:dyDescent="0.25">
      <c r="A335" s="1">
        <v>39</v>
      </c>
      <c r="B335" s="51">
        <v>42643</v>
      </c>
      <c r="C335" s="1">
        <v>3910</v>
      </c>
      <c r="D335" s="1" t="s">
        <v>12</v>
      </c>
      <c r="E335" s="1" t="s">
        <v>49</v>
      </c>
      <c r="F335" s="1" t="s">
        <v>158</v>
      </c>
      <c r="G335" s="52">
        <v>-800</v>
      </c>
    </row>
    <row r="336" spans="1:7" x14ac:dyDescent="0.25">
      <c r="A336" s="1">
        <v>39</v>
      </c>
      <c r="B336" s="51">
        <v>42643</v>
      </c>
      <c r="C336" s="1">
        <v>3910</v>
      </c>
      <c r="D336" s="1" t="s">
        <v>12</v>
      </c>
      <c r="E336" s="1" t="s">
        <v>49</v>
      </c>
      <c r="F336" s="1" t="s">
        <v>159</v>
      </c>
      <c r="G336" s="52">
        <v>-800</v>
      </c>
    </row>
    <row r="337" spans="1:7" x14ac:dyDescent="0.25">
      <c r="A337" s="1">
        <v>39</v>
      </c>
      <c r="B337" s="51">
        <v>42643</v>
      </c>
      <c r="C337" s="1">
        <v>3910</v>
      </c>
      <c r="D337" s="1" t="s">
        <v>12</v>
      </c>
      <c r="E337" s="1" t="s">
        <v>49</v>
      </c>
      <c r="F337" s="1" t="s">
        <v>160</v>
      </c>
      <c r="G337" s="52">
        <v>-800</v>
      </c>
    </row>
    <row r="338" spans="1:7" x14ac:dyDescent="0.25">
      <c r="A338" s="1">
        <v>39</v>
      </c>
      <c r="B338" s="51">
        <v>42643</v>
      </c>
      <c r="C338" s="1">
        <v>3910</v>
      </c>
      <c r="D338" s="1" t="s">
        <v>12</v>
      </c>
      <c r="E338" s="1" t="s">
        <v>49</v>
      </c>
      <c r="F338" s="1" t="s">
        <v>178</v>
      </c>
      <c r="G338" s="52">
        <v>-800</v>
      </c>
    </row>
    <row r="339" spans="1:7" x14ac:dyDescent="0.25">
      <c r="A339" s="1">
        <v>39</v>
      </c>
      <c r="B339" s="51">
        <v>42643</v>
      </c>
      <c r="C339" s="1">
        <v>3910</v>
      </c>
      <c r="D339" s="1" t="s">
        <v>12</v>
      </c>
      <c r="E339" s="1" t="s">
        <v>49</v>
      </c>
      <c r="F339" s="1" t="s">
        <v>179</v>
      </c>
      <c r="G339" s="52">
        <v>-800</v>
      </c>
    </row>
    <row r="340" spans="1:7" x14ac:dyDescent="0.25">
      <c r="A340" s="1">
        <v>39</v>
      </c>
      <c r="B340" s="51">
        <v>42643</v>
      </c>
      <c r="C340" s="1">
        <v>3910</v>
      </c>
      <c r="D340" s="1" t="s">
        <v>12</v>
      </c>
      <c r="E340" s="1" t="s">
        <v>49</v>
      </c>
      <c r="F340" s="1" t="s">
        <v>180</v>
      </c>
      <c r="G340" s="52">
        <v>-800</v>
      </c>
    </row>
    <row r="341" spans="1:7" x14ac:dyDescent="0.25">
      <c r="A341" s="1">
        <v>39</v>
      </c>
      <c r="B341" s="51">
        <v>42643</v>
      </c>
      <c r="C341" s="1">
        <v>3910</v>
      </c>
      <c r="D341" s="1" t="s">
        <v>12</v>
      </c>
      <c r="E341" s="1" t="s">
        <v>49</v>
      </c>
      <c r="F341" s="1" t="s">
        <v>181</v>
      </c>
      <c r="G341" s="52">
        <v>-800</v>
      </c>
    </row>
    <row r="342" spans="1:7" x14ac:dyDescent="0.25">
      <c r="A342" s="1">
        <v>39</v>
      </c>
      <c r="B342" s="51">
        <v>42643</v>
      </c>
      <c r="C342" s="1">
        <v>3910</v>
      </c>
      <c r="D342" s="1" t="s">
        <v>12</v>
      </c>
      <c r="E342" s="1" t="s">
        <v>49</v>
      </c>
      <c r="F342" s="1" t="s">
        <v>161</v>
      </c>
      <c r="G342" s="52">
        <v>-800</v>
      </c>
    </row>
    <row r="343" spans="1:7" x14ac:dyDescent="0.25">
      <c r="A343" s="1">
        <v>39</v>
      </c>
      <c r="B343" s="51">
        <v>42643</v>
      </c>
      <c r="C343" s="1">
        <v>3910</v>
      </c>
      <c r="D343" s="1" t="s">
        <v>12</v>
      </c>
      <c r="E343" s="1" t="s">
        <v>49</v>
      </c>
      <c r="F343" s="1" t="s">
        <v>162</v>
      </c>
      <c r="G343" s="52">
        <v>-800</v>
      </c>
    </row>
    <row r="344" spans="1:7" x14ac:dyDescent="0.25">
      <c r="A344" s="1">
        <v>39</v>
      </c>
      <c r="B344" s="51">
        <v>42643</v>
      </c>
      <c r="C344" s="1">
        <v>3910</v>
      </c>
      <c r="D344" s="1" t="s">
        <v>12</v>
      </c>
      <c r="E344" s="1" t="s">
        <v>49</v>
      </c>
      <c r="F344" s="1" t="s">
        <v>163</v>
      </c>
      <c r="G344" s="52">
        <v>-800</v>
      </c>
    </row>
    <row r="345" spans="1:7" x14ac:dyDescent="0.25">
      <c r="A345" s="1">
        <v>39</v>
      </c>
      <c r="B345" s="51">
        <v>42643</v>
      </c>
      <c r="C345" s="1">
        <v>3910</v>
      </c>
      <c r="D345" s="1" t="s">
        <v>12</v>
      </c>
      <c r="E345" s="1" t="s">
        <v>49</v>
      </c>
      <c r="F345" s="1" t="s">
        <v>164</v>
      </c>
      <c r="G345" s="52">
        <v>-800</v>
      </c>
    </row>
    <row r="346" spans="1:7" x14ac:dyDescent="0.25">
      <c r="A346" s="1">
        <v>39</v>
      </c>
      <c r="B346" s="51">
        <v>42643</v>
      </c>
      <c r="C346" s="1">
        <v>3910</v>
      </c>
      <c r="D346" s="1" t="s">
        <v>12</v>
      </c>
      <c r="E346" s="1" t="s">
        <v>49</v>
      </c>
      <c r="F346" s="1" t="s">
        <v>182</v>
      </c>
      <c r="G346" s="52">
        <v>-800</v>
      </c>
    </row>
    <row r="347" spans="1:7" x14ac:dyDescent="0.25">
      <c r="A347" s="1">
        <v>39</v>
      </c>
      <c r="B347" s="51">
        <v>42643</v>
      </c>
      <c r="C347" s="1">
        <v>3910</v>
      </c>
      <c r="D347" s="1" t="s">
        <v>12</v>
      </c>
      <c r="E347" s="1" t="s">
        <v>49</v>
      </c>
      <c r="F347" s="1" t="s">
        <v>183</v>
      </c>
      <c r="G347" s="52">
        <v>-800</v>
      </c>
    </row>
    <row r="348" spans="1:7" x14ac:dyDescent="0.25">
      <c r="A348" s="1">
        <v>39</v>
      </c>
      <c r="B348" s="51">
        <v>42643</v>
      </c>
      <c r="C348" s="1">
        <v>3910</v>
      </c>
      <c r="D348" s="1" t="s">
        <v>12</v>
      </c>
      <c r="E348" s="1" t="s">
        <v>49</v>
      </c>
      <c r="F348" s="1" t="s">
        <v>184</v>
      </c>
      <c r="G348" s="52">
        <v>-800</v>
      </c>
    </row>
    <row r="349" spans="1:7" x14ac:dyDescent="0.25">
      <c r="A349" s="1">
        <v>39</v>
      </c>
      <c r="B349" s="51">
        <v>42643</v>
      </c>
      <c r="C349" s="1">
        <v>3910</v>
      </c>
      <c r="D349" s="1" t="s">
        <v>12</v>
      </c>
      <c r="E349" s="1" t="s">
        <v>49</v>
      </c>
      <c r="F349" s="1" t="s">
        <v>185</v>
      </c>
      <c r="G349" s="52">
        <v>-800</v>
      </c>
    </row>
    <row r="350" spans="1:7" x14ac:dyDescent="0.25">
      <c r="A350" s="1">
        <v>39</v>
      </c>
      <c r="B350" s="51">
        <v>42643</v>
      </c>
      <c r="C350" s="1">
        <v>3910</v>
      </c>
      <c r="D350" s="1" t="s">
        <v>12</v>
      </c>
      <c r="E350" s="1" t="s">
        <v>49</v>
      </c>
      <c r="F350" s="1" t="s">
        <v>165</v>
      </c>
      <c r="G350" s="52">
        <v>-800</v>
      </c>
    </row>
    <row r="351" spans="1:7" x14ac:dyDescent="0.25">
      <c r="A351" s="1">
        <v>39</v>
      </c>
      <c r="B351" s="51">
        <v>42643</v>
      </c>
      <c r="C351" s="1">
        <v>3910</v>
      </c>
      <c r="D351" s="1" t="s">
        <v>12</v>
      </c>
      <c r="E351" s="1" t="s">
        <v>49</v>
      </c>
      <c r="F351" s="1" t="s">
        <v>166</v>
      </c>
      <c r="G351" s="52">
        <v>-800</v>
      </c>
    </row>
    <row r="352" spans="1:7" x14ac:dyDescent="0.25">
      <c r="A352" s="1">
        <v>39</v>
      </c>
      <c r="B352" s="51">
        <v>42643</v>
      </c>
      <c r="C352" s="1">
        <v>3910</v>
      </c>
      <c r="D352" s="1" t="s">
        <v>12</v>
      </c>
      <c r="E352" s="1" t="s">
        <v>49</v>
      </c>
      <c r="F352" s="1" t="s">
        <v>167</v>
      </c>
      <c r="G352" s="52">
        <v>-800</v>
      </c>
    </row>
    <row r="353" spans="1:7" x14ac:dyDescent="0.25">
      <c r="A353" s="1">
        <v>39</v>
      </c>
      <c r="B353" s="51">
        <v>42643</v>
      </c>
      <c r="C353" s="1">
        <v>3910</v>
      </c>
      <c r="D353" s="1" t="s">
        <v>12</v>
      </c>
      <c r="E353" s="1" t="s">
        <v>49</v>
      </c>
      <c r="F353" s="1" t="s">
        <v>168</v>
      </c>
      <c r="G353" s="52">
        <v>-800</v>
      </c>
    </row>
    <row r="354" spans="1:7" x14ac:dyDescent="0.25">
      <c r="A354" s="1">
        <v>39</v>
      </c>
      <c r="B354" s="51">
        <v>42643</v>
      </c>
      <c r="C354" s="1">
        <v>3910</v>
      </c>
      <c r="D354" s="1" t="s">
        <v>12</v>
      </c>
      <c r="E354" s="1" t="s">
        <v>49</v>
      </c>
      <c r="F354" s="1" t="s">
        <v>169</v>
      </c>
      <c r="G354" s="52">
        <v>-800</v>
      </c>
    </row>
    <row r="355" spans="1:7" x14ac:dyDescent="0.25">
      <c r="A355" s="1">
        <v>39</v>
      </c>
      <c r="B355" s="51">
        <v>42643</v>
      </c>
      <c r="C355" s="1">
        <v>3910</v>
      </c>
      <c r="D355" s="1" t="s">
        <v>12</v>
      </c>
      <c r="E355" s="1" t="s">
        <v>49</v>
      </c>
      <c r="F355" s="1" t="s">
        <v>170</v>
      </c>
      <c r="G355" s="52">
        <v>-800</v>
      </c>
    </row>
    <row r="356" spans="1:7" x14ac:dyDescent="0.25">
      <c r="A356" s="1">
        <v>39</v>
      </c>
      <c r="B356" s="51">
        <v>42643</v>
      </c>
      <c r="C356" s="1">
        <v>3910</v>
      </c>
      <c r="D356" s="1" t="s">
        <v>12</v>
      </c>
      <c r="E356" s="1" t="s">
        <v>49</v>
      </c>
      <c r="F356" s="1" t="s">
        <v>171</v>
      </c>
      <c r="G356" s="52">
        <v>-800</v>
      </c>
    </row>
    <row r="357" spans="1:7" x14ac:dyDescent="0.25">
      <c r="A357" s="1">
        <v>39</v>
      </c>
      <c r="B357" s="51">
        <v>42643</v>
      </c>
      <c r="C357" s="1">
        <v>3910</v>
      </c>
      <c r="D357" s="1" t="s">
        <v>12</v>
      </c>
      <c r="E357" s="1" t="s">
        <v>49</v>
      </c>
      <c r="F357" s="1" t="s">
        <v>172</v>
      </c>
      <c r="G357" s="52">
        <v>-800</v>
      </c>
    </row>
    <row r="358" spans="1:7" x14ac:dyDescent="0.25">
      <c r="A358" s="1">
        <v>39</v>
      </c>
      <c r="B358" s="51">
        <v>42643</v>
      </c>
      <c r="C358" s="1">
        <v>3910</v>
      </c>
      <c r="D358" s="1" t="s">
        <v>12</v>
      </c>
      <c r="E358" s="1" t="s">
        <v>49</v>
      </c>
      <c r="F358" s="1" t="s">
        <v>173</v>
      </c>
      <c r="G358" s="52">
        <v>-800</v>
      </c>
    </row>
    <row r="359" spans="1:7" x14ac:dyDescent="0.25">
      <c r="A359" s="1">
        <v>39</v>
      </c>
      <c r="B359" s="51">
        <v>42643</v>
      </c>
      <c r="C359" s="1">
        <v>3910</v>
      </c>
      <c r="D359" s="1" t="s">
        <v>12</v>
      </c>
      <c r="E359" s="1" t="s">
        <v>49</v>
      </c>
      <c r="F359" s="1" t="s">
        <v>174</v>
      </c>
      <c r="G359" s="52">
        <v>-800</v>
      </c>
    </row>
    <row r="360" spans="1:7" x14ac:dyDescent="0.25">
      <c r="A360" s="1">
        <v>39</v>
      </c>
      <c r="B360" s="51">
        <v>42643</v>
      </c>
      <c r="C360" s="1">
        <v>3910</v>
      </c>
      <c r="D360" s="1" t="s">
        <v>12</v>
      </c>
      <c r="E360" s="1" t="s">
        <v>49</v>
      </c>
      <c r="F360" s="1" t="s">
        <v>175</v>
      </c>
      <c r="G360" s="52">
        <v>-800</v>
      </c>
    </row>
    <row r="361" spans="1:7" x14ac:dyDescent="0.25">
      <c r="A361" s="1">
        <v>39</v>
      </c>
      <c r="B361" s="51">
        <v>42643</v>
      </c>
      <c r="C361" s="1">
        <v>3910</v>
      </c>
      <c r="D361" s="1" t="s">
        <v>12</v>
      </c>
      <c r="E361" s="1" t="s">
        <v>49</v>
      </c>
      <c r="F361" s="1" t="s">
        <v>186</v>
      </c>
      <c r="G361" s="52">
        <v>-800</v>
      </c>
    </row>
    <row r="362" spans="1:7" x14ac:dyDescent="0.25">
      <c r="A362" s="1">
        <v>39</v>
      </c>
      <c r="B362" s="51">
        <v>42643</v>
      </c>
      <c r="C362" s="1">
        <v>3910</v>
      </c>
      <c r="D362" s="1" t="s">
        <v>12</v>
      </c>
      <c r="E362" s="1" t="s">
        <v>49</v>
      </c>
      <c r="F362" s="1" t="s">
        <v>187</v>
      </c>
      <c r="G362" s="52">
        <v>-800</v>
      </c>
    </row>
    <row r="363" spans="1:7" x14ac:dyDescent="0.25">
      <c r="A363" s="1">
        <v>39</v>
      </c>
      <c r="B363" s="51">
        <v>42643</v>
      </c>
      <c r="C363" s="1">
        <v>3910</v>
      </c>
      <c r="D363" s="1" t="s">
        <v>12</v>
      </c>
      <c r="E363" s="1" t="s">
        <v>49</v>
      </c>
      <c r="F363" s="1" t="s">
        <v>188</v>
      </c>
      <c r="G363" s="52">
        <v>-800</v>
      </c>
    </row>
    <row r="364" spans="1:7" x14ac:dyDescent="0.25">
      <c r="A364" s="1">
        <v>39</v>
      </c>
      <c r="B364" s="51">
        <v>42643</v>
      </c>
      <c r="C364" s="1">
        <v>3910</v>
      </c>
      <c r="D364" s="1" t="s">
        <v>12</v>
      </c>
      <c r="E364" s="1" t="s">
        <v>49</v>
      </c>
      <c r="F364" s="1" t="s">
        <v>189</v>
      </c>
      <c r="G364" s="52">
        <v>-800</v>
      </c>
    </row>
    <row r="365" spans="1:7" x14ac:dyDescent="0.25">
      <c r="A365" s="1">
        <v>39</v>
      </c>
      <c r="B365" s="51">
        <v>42643</v>
      </c>
      <c r="C365" s="1">
        <v>3910</v>
      </c>
      <c r="D365" s="1" t="s">
        <v>12</v>
      </c>
      <c r="E365" s="1" t="s">
        <v>49</v>
      </c>
      <c r="F365" s="1" t="s">
        <v>190</v>
      </c>
      <c r="G365" s="52">
        <v>-800</v>
      </c>
    </row>
    <row r="366" spans="1:7" x14ac:dyDescent="0.25">
      <c r="A366" s="1">
        <v>39</v>
      </c>
      <c r="B366" s="51">
        <v>42643</v>
      </c>
      <c r="C366" s="1">
        <v>3910</v>
      </c>
      <c r="D366" s="1" t="s">
        <v>12</v>
      </c>
      <c r="E366" s="1" t="s">
        <v>49</v>
      </c>
      <c r="F366" s="1" t="s">
        <v>191</v>
      </c>
      <c r="G366" s="52">
        <v>-800</v>
      </c>
    </row>
    <row r="367" spans="1:7" x14ac:dyDescent="0.25">
      <c r="A367" s="1">
        <v>39</v>
      </c>
      <c r="B367" s="51">
        <v>42643</v>
      </c>
      <c r="C367" s="1">
        <v>3910</v>
      </c>
      <c r="D367" s="1" t="s">
        <v>12</v>
      </c>
      <c r="E367" s="1" t="s">
        <v>49</v>
      </c>
      <c r="F367" s="1" t="s">
        <v>192</v>
      </c>
      <c r="G367" s="52">
        <v>-800</v>
      </c>
    </row>
    <row r="368" spans="1:7" x14ac:dyDescent="0.25">
      <c r="A368" s="1">
        <v>39</v>
      </c>
      <c r="B368" s="51">
        <v>42643</v>
      </c>
      <c r="C368" s="1">
        <v>3910</v>
      </c>
      <c r="D368" s="1" t="s">
        <v>12</v>
      </c>
      <c r="E368" s="1" t="s">
        <v>49</v>
      </c>
      <c r="F368" s="1" t="s">
        <v>193</v>
      </c>
      <c r="G368" s="52">
        <v>-800</v>
      </c>
    </row>
    <row r="369" spans="1:7" x14ac:dyDescent="0.25">
      <c r="A369" s="1">
        <v>39</v>
      </c>
      <c r="B369" s="51">
        <v>42643</v>
      </c>
      <c r="C369" s="1">
        <v>3910</v>
      </c>
      <c r="D369" s="1" t="s">
        <v>12</v>
      </c>
      <c r="E369" s="1" t="s">
        <v>49</v>
      </c>
      <c r="F369" s="1" t="s">
        <v>194</v>
      </c>
      <c r="G369" s="52">
        <v>-800</v>
      </c>
    </row>
    <row r="370" spans="1:7" x14ac:dyDescent="0.25">
      <c r="A370" s="25" t="s">
        <v>115</v>
      </c>
      <c r="B370" s="25"/>
      <c r="C370" s="25"/>
      <c r="D370" s="25"/>
      <c r="E370" s="25"/>
      <c r="F370" s="25"/>
      <c r="G370" s="53">
        <v>0</v>
      </c>
    </row>
    <row r="371" spans="1:7" x14ac:dyDescent="0.25">
      <c r="A371" s="1">
        <v>40</v>
      </c>
      <c r="B371" s="51">
        <v>42691</v>
      </c>
      <c r="C371" s="1">
        <v>1920</v>
      </c>
      <c r="D371" s="1" t="s">
        <v>8</v>
      </c>
      <c r="E371" s="1" t="s">
        <v>49</v>
      </c>
      <c r="F371" s="1" t="s">
        <v>216</v>
      </c>
      <c r="G371" s="52">
        <v>-10000</v>
      </c>
    </row>
    <row r="372" spans="1:7" x14ac:dyDescent="0.25">
      <c r="A372" s="1">
        <v>40</v>
      </c>
      <c r="B372" s="51">
        <v>42691</v>
      </c>
      <c r="C372" s="1">
        <v>6410</v>
      </c>
      <c r="D372" s="1" t="s">
        <v>18</v>
      </c>
      <c r="E372" s="1">
        <v>100</v>
      </c>
      <c r="F372" s="1" t="s">
        <v>216</v>
      </c>
      <c r="G372" s="52">
        <v>10000</v>
      </c>
    </row>
    <row r="373" spans="1:7" x14ac:dyDescent="0.25">
      <c r="A373" s="25" t="s">
        <v>134</v>
      </c>
      <c r="B373" s="25"/>
      <c r="C373" s="25"/>
      <c r="D373" s="25"/>
      <c r="E373" s="25"/>
      <c r="F373" s="25"/>
      <c r="G373" s="53">
        <v>0</v>
      </c>
    </row>
    <row r="374" spans="1:7" x14ac:dyDescent="0.25">
      <c r="A374" s="1">
        <v>41</v>
      </c>
      <c r="B374" s="51">
        <v>42705</v>
      </c>
      <c r="C374" s="1">
        <v>1920</v>
      </c>
      <c r="D374" s="1" t="s">
        <v>8</v>
      </c>
      <c r="E374" s="1" t="s">
        <v>49</v>
      </c>
      <c r="F374" s="1" t="s">
        <v>153</v>
      </c>
      <c r="G374" s="52">
        <v>-1996</v>
      </c>
    </row>
    <row r="375" spans="1:7" x14ac:dyDescent="0.25">
      <c r="A375" s="1">
        <v>41</v>
      </c>
      <c r="B375" s="51">
        <v>42705</v>
      </c>
      <c r="C375" s="1">
        <v>5120</v>
      </c>
      <c r="D375" s="1" t="s">
        <v>15</v>
      </c>
      <c r="E375" s="1">
        <v>101</v>
      </c>
      <c r="F375" s="1" t="s">
        <v>153</v>
      </c>
      <c r="G375" s="52">
        <v>1996</v>
      </c>
    </row>
    <row r="376" spans="1:7" x14ac:dyDescent="0.25">
      <c r="A376" s="25" t="s">
        <v>116</v>
      </c>
      <c r="B376" s="25"/>
      <c r="C376" s="25"/>
      <c r="D376" s="25"/>
      <c r="E376" s="25"/>
      <c r="F376" s="25"/>
      <c r="G376" s="53">
        <v>0</v>
      </c>
    </row>
    <row r="377" spans="1:7" x14ac:dyDescent="0.25">
      <c r="A377" s="1">
        <v>42</v>
      </c>
      <c r="B377" s="51">
        <v>42705</v>
      </c>
      <c r="C377" s="1">
        <v>1920</v>
      </c>
      <c r="D377" s="1" t="s">
        <v>8</v>
      </c>
      <c r="E377" s="1" t="s">
        <v>49</v>
      </c>
      <c r="F377" s="1" t="s">
        <v>153</v>
      </c>
      <c r="G377" s="52">
        <v>-2238</v>
      </c>
    </row>
    <row r="378" spans="1:7" x14ac:dyDescent="0.25">
      <c r="A378" s="1">
        <v>42</v>
      </c>
      <c r="B378" s="51">
        <v>42705</v>
      </c>
      <c r="C378" s="1">
        <v>5120</v>
      </c>
      <c r="D378" s="1" t="s">
        <v>15</v>
      </c>
      <c r="E378" s="1">
        <v>102</v>
      </c>
      <c r="F378" s="1" t="s">
        <v>153</v>
      </c>
      <c r="G378" s="52">
        <v>2238</v>
      </c>
    </row>
    <row r="379" spans="1:7" x14ac:dyDescent="0.25">
      <c r="A379" s="25" t="s">
        <v>117</v>
      </c>
      <c r="B379" s="25"/>
      <c r="C379" s="25"/>
      <c r="D379" s="25"/>
      <c r="E379" s="25"/>
      <c r="F379" s="25"/>
      <c r="G379" s="53">
        <v>0</v>
      </c>
    </row>
    <row r="380" spans="1:7" x14ac:dyDescent="0.25">
      <c r="A380" s="1">
        <v>43</v>
      </c>
      <c r="B380" s="51">
        <v>42705</v>
      </c>
      <c r="C380" s="1">
        <v>1920</v>
      </c>
      <c r="D380" s="1" t="s">
        <v>8</v>
      </c>
      <c r="E380" s="1" t="s">
        <v>49</v>
      </c>
      <c r="F380" s="1" t="s">
        <v>153</v>
      </c>
      <c r="G380" s="52">
        <v>-2471</v>
      </c>
    </row>
    <row r="381" spans="1:7" x14ac:dyDescent="0.25">
      <c r="A381" s="1">
        <v>43</v>
      </c>
      <c r="B381" s="51">
        <v>42705</v>
      </c>
      <c r="C381" s="1">
        <v>5120</v>
      </c>
      <c r="D381" s="1" t="s">
        <v>15</v>
      </c>
      <c r="E381" s="1">
        <v>103</v>
      </c>
      <c r="F381" s="1" t="s">
        <v>153</v>
      </c>
      <c r="G381" s="52">
        <v>2471</v>
      </c>
    </row>
    <row r="382" spans="1:7" x14ac:dyDescent="0.25">
      <c r="A382" s="25" t="s">
        <v>135</v>
      </c>
      <c r="B382" s="25"/>
      <c r="C382" s="25"/>
      <c r="D382" s="25"/>
      <c r="E382" s="25"/>
      <c r="F382" s="25"/>
      <c r="G382" s="53">
        <v>0</v>
      </c>
    </row>
    <row r="383" spans="1:7" x14ac:dyDescent="0.25">
      <c r="A383" s="1">
        <v>44</v>
      </c>
      <c r="B383" s="51">
        <v>42705</v>
      </c>
      <c r="C383" s="1">
        <v>1920</v>
      </c>
      <c r="D383" s="1" t="s">
        <v>8</v>
      </c>
      <c r="E383" s="1" t="s">
        <v>49</v>
      </c>
      <c r="F383" s="1" t="s">
        <v>153</v>
      </c>
      <c r="G383" s="52">
        <v>-4571</v>
      </c>
    </row>
    <row r="384" spans="1:7" x14ac:dyDescent="0.25">
      <c r="A384" s="1">
        <v>44</v>
      </c>
      <c r="B384" s="51">
        <v>42705</v>
      </c>
      <c r="C384" s="1">
        <v>5120</v>
      </c>
      <c r="D384" s="1" t="s">
        <v>15</v>
      </c>
      <c r="E384" s="1">
        <v>105</v>
      </c>
      <c r="F384" s="1" t="s">
        <v>153</v>
      </c>
      <c r="G384" s="52">
        <v>4571</v>
      </c>
    </row>
    <row r="385" spans="1:7" x14ac:dyDescent="0.25">
      <c r="A385" s="25" t="s">
        <v>136</v>
      </c>
      <c r="B385" s="25"/>
      <c r="C385" s="25"/>
      <c r="D385" s="25"/>
      <c r="E385" s="25"/>
      <c r="F385" s="25"/>
      <c r="G385" s="53">
        <v>0</v>
      </c>
    </row>
    <row r="386" spans="1:7" x14ac:dyDescent="0.25">
      <c r="A386" s="1">
        <v>45</v>
      </c>
      <c r="B386" s="51">
        <v>42705</v>
      </c>
      <c r="C386" s="1">
        <v>1920</v>
      </c>
      <c r="D386" s="1" t="s">
        <v>8</v>
      </c>
      <c r="E386" s="1" t="s">
        <v>49</v>
      </c>
      <c r="F386" s="1" t="s">
        <v>211</v>
      </c>
      <c r="G386" s="52">
        <v>-15773</v>
      </c>
    </row>
    <row r="387" spans="1:7" x14ac:dyDescent="0.25">
      <c r="A387" s="1">
        <v>45</v>
      </c>
      <c r="B387" s="51">
        <v>42705</v>
      </c>
      <c r="C387" s="1">
        <v>5140</v>
      </c>
      <c r="D387" s="1" t="s">
        <v>55</v>
      </c>
      <c r="E387" s="1">
        <v>100</v>
      </c>
      <c r="F387" s="1" t="s">
        <v>211</v>
      </c>
      <c r="G387" s="52">
        <v>15773</v>
      </c>
    </row>
    <row r="388" spans="1:7" x14ac:dyDescent="0.25">
      <c r="A388" s="25" t="s">
        <v>122</v>
      </c>
      <c r="B388" s="25"/>
      <c r="C388" s="25"/>
      <c r="D388" s="25"/>
      <c r="E388" s="25"/>
      <c r="F388" s="25"/>
      <c r="G388" s="53">
        <v>0</v>
      </c>
    </row>
    <row r="389" spans="1:7" x14ac:dyDescent="0.25">
      <c r="A389" s="1">
        <v>46</v>
      </c>
      <c r="B389" s="51">
        <v>42705</v>
      </c>
      <c r="C389" s="1">
        <v>1920</v>
      </c>
      <c r="D389" s="1" t="s">
        <v>8</v>
      </c>
      <c r="E389" s="1" t="s">
        <v>49</v>
      </c>
      <c r="F389" s="1" t="s">
        <v>211</v>
      </c>
      <c r="G389" s="52">
        <v>-200</v>
      </c>
    </row>
    <row r="390" spans="1:7" x14ac:dyDescent="0.25">
      <c r="A390" s="1">
        <v>46</v>
      </c>
      <c r="B390" s="51">
        <v>42705</v>
      </c>
      <c r="C390" s="1">
        <v>5140</v>
      </c>
      <c r="D390" s="1" t="s">
        <v>55</v>
      </c>
      <c r="E390" s="1">
        <v>102</v>
      </c>
      <c r="F390" s="1" t="s">
        <v>211</v>
      </c>
      <c r="G390" s="52">
        <v>200</v>
      </c>
    </row>
    <row r="391" spans="1:7" x14ac:dyDescent="0.25">
      <c r="A391" s="25" t="s">
        <v>137</v>
      </c>
      <c r="B391" s="25"/>
      <c r="C391" s="25"/>
      <c r="D391" s="25"/>
      <c r="E391" s="25"/>
      <c r="F391" s="25"/>
      <c r="G391" s="53">
        <v>0</v>
      </c>
    </row>
    <row r="392" spans="1:7" x14ac:dyDescent="0.25">
      <c r="A392" s="1">
        <v>47</v>
      </c>
      <c r="B392" s="51">
        <v>42705</v>
      </c>
      <c r="C392" s="1">
        <v>1920</v>
      </c>
      <c r="D392" s="1" t="s">
        <v>8</v>
      </c>
      <c r="E392" s="1" t="s">
        <v>49</v>
      </c>
      <c r="F392" s="1" t="s">
        <v>211</v>
      </c>
      <c r="G392" s="52">
        <v>-2062</v>
      </c>
    </row>
    <row r="393" spans="1:7" x14ac:dyDescent="0.25">
      <c r="A393" s="1">
        <v>47</v>
      </c>
      <c r="B393" s="51">
        <v>42705</v>
      </c>
      <c r="C393" s="1">
        <v>5140</v>
      </c>
      <c r="D393" s="1" t="s">
        <v>55</v>
      </c>
      <c r="E393" s="1">
        <v>105</v>
      </c>
      <c r="F393" s="1" t="s">
        <v>211</v>
      </c>
      <c r="G393" s="52">
        <v>2062</v>
      </c>
    </row>
    <row r="394" spans="1:7" x14ac:dyDescent="0.25">
      <c r="A394" s="25" t="s">
        <v>138</v>
      </c>
      <c r="B394" s="25"/>
      <c r="C394" s="25"/>
      <c r="D394" s="25"/>
      <c r="E394" s="25"/>
      <c r="F394" s="25"/>
      <c r="G394" s="53">
        <v>0</v>
      </c>
    </row>
    <row r="395" spans="1:7" x14ac:dyDescent="0.25">
      <c r="A395" s="1">
        <v>48</v>
      </c>
      <c r="B395" s="51">
        <v>42705</v>
      </c>
      <c r="C395" s="1">
        <v>1920</v>
      </c>
      <c r="D395" s="1" t="s">
        <v>8</v>
      </c>
      <c r="E395" s="1" t="s">
        <v>49</v>
      </c>
      <c r="F395" s="1" t="s">
        <v>210</v>
      </c>
      <c r="G395" s="52">
        <v>-15000</v>
      </c>
    </row>
    <row r="396" spans="1:7" x14ac:dyDescent="0.25">
      <c r="A396" s="1">
        <v>48</v>
      </c>
      <c r="B396" s="51">
        <v>42705</v>
      </c>
      <c r="C396" s="1">
        <v>5160</v>
      </c>
      <c r="D396" s="1" t="s">
        <v>64</v>
      </c>
      <c r="E396" s="1">
        <v>100</v>
      </c>
      <c r="F396" s="1" t="s">
        <v>210</v>
      </c>
      <c r="G396" s="52">
        <v>15000</v>
      </c>
    </row>
    <row r="397" spans="1:7" x14ac:dyDescent="0.25">
      <c r="A397" s="25" t="s">
        <v>140</v>
      </c>
      <c r="B397" s="25"/>
      <c r="C397" s="25"/>
      <c r="D397" s="25"/>
      <c r="E397" s="25"/>
      <c r="F397" s="25"/>
      <c r="G397" s="53">
        <v>0</v>
      </c>
    </row>
    <row r="398" spans="1:7" x14ac:dyDescent="0.25">
      <c r="A398" s="1">
        <v>49</v>
      </c>
      <c r="B398" s="51">
        <v>42705</v>
      </c>
      <c r="C398" s="1">
        <v>1920</v>
      </c>
      <c r="D398" s="1" t="s">
        <v>8</v>
      </c>
      <c r="E398" s="1" t="s">
        <v>49</v>
      </c>
      <c r="F398" s="1" t="s">
        <v>212</v>
      </c>
      <c r="G398" s="52">
        <v>-5072</v>
      </c>
    </row>
    <row r="399" spans="1:7" x14ac:dyDescent="0.25">
      <c r="A399" s="1">
        <v>49</v>
      </c>
      <c r="B399" s="51">
        <v>42705</v>
      </c>
      <c r="C399" s="1">
        <v>5162</v>
      </c>
      <c r="D399" s="1" t="s">
        <v>62</v>
      </c>
      <c r="E399" s="1">
        <v>100</v>
      </c>
      <c r="F399" s="1" t="s">
        <v>212</v>
      </c>
      <c r="G399" s="52">
        <v>5072</v>
      </c>
    </row>
    <row r="400" spans="1:7" x14ac:dyDescent="0.25">
      <c r="A400" s="25" t="s">
        <v>141</v>
      </c>
      <c r="B400" s="25"/>
      <c r="C400" s="25"/>
      <c r="D400" s="25"/>
      <c r="E400" s="25"/>
      <c r="F400" s="25"/>
      <c r="G400" s="53">
        <v>0</v>
      </c>
    </row>
    <row r="401" spans="1:7" x14ac:dyDescent="0.25">
      <c r="A401" s="1">
        <v>50</v>
      </c>
      <c r="B401" s="51">
        <v>42705</v>
      </c>
      <c r="C401" s="1">
        <v>1920</v>
      </c>
      <c r="D401" s="1" t="s">
        <v>8</v>
      </c>
      <c r="E401" s="1" t="s">
        <v>49</v>
      </c>
      <c r="F401" s="1" t="s">
        <v>58</v>
      </c>
      <c r="G401" s="52">
        <v>-10000</v>
      </c>
    </row>
    <row r="402" spans="1:7" x14ac:dyDescent="0.25">
      <c r="A402" s="1">
        <v>50</v>
      </c>
      <c r="B402" s="51">
        <v>42705</v>
      </c>
      <c r="C402" s="1">
        <v>5170</v>
      </c>
      <c r="D402" s="1" t="s">
        <v>58</v>
      </c>
      <c r="E402" s="1">
        <v>100</v>
      </c>
      <c r="F402" s="1" t="s">
        <v>58</v>
      </c>
      <c r="G402" s="52">
        <v>10000</v>
      </c>
    </row>
    <row r="403" spans="1:7" x14ac:dyDescent="0.25">
      <c r="A403" s="25" t="s">
        <v>142</v>
      </c>
      <c r="B403" s="25"/>
      <c r="C403" s="25"/>
      <c r="D403" s="25"/>
      <c r="E403" s="25"/>
      <c r="F403" s="25"/>
      <c r="G403" s="53">
        <v>0</v>
      </c>
    </row>
    <row r="404" spans="1:7" x14ac:dyDescent="0.25">
      <c r="A404" s="1">
        <v>51</v>
      </c>
      <c r="B404" s="51">
        <v>42705</v>
      </c>
      <c r="C404" s="1">
        <v>1700</v>
      </c>
      <c r="D404" s="1" t="s">
        <v>69</v>
      </c>
      <c r="E404" s="1" t="s">
        <v>49</v>
      </c>
      <c r="F404" s="1" t="s">
        <v>215</v>
      </c>
      <c r="G404" s="52">
        <v>-4000</v>
      </c>
    </row>
    <row r="405" spans="1:7" x14ac:dyDescent="0.25">
      <c r="A405" s="1">
        <v>51</v>
      </c>
      <c r="B405" s="51">
        <v>42705</v>
      </c>
      <c r="C405" s="1">
        <v>6310</v>
      </c>
      <c r="D405" s="1" t="s">
        <v>17</v>
      </c>
      <c r="E405" s="1">
        <v>100</v>
      </c>
      <c r="F405" s="1" t="s">
        <v>215</v>
      </c>
      <c r="G405" s="52">
        <v>4000</v>
      </c>
    </row>
    <row r="406" spans="1:7" x14ac:dyDescent="0.25">
      <c r="A406" s="25" t="s">
        <v>143</v>
      </c>
      <c r="B406" s="25"/>
      <c r="C406" s="25"/>
      <c r="D406" s="25"/>
      <c r="E406" s="25"/>
      <c r="F406" s="25"/>
      <c r="G406" s="53">
        <v>0</v>
      </c>
    </row>
    <row r="407" spans="1:7" x14ac:dyDescent="0.25">
      <c r="A407" s="1">
        <v>52</v>
      </c>
      <c r="B407" s="51">
        <v>42735</v>
      </c>
      <c r="C407" s="1">
        <v>1960</v>
      </c>
      <c r="D407" s="1" t="s">
        <v>225</v>
      </c>
      <c r="E407" s="1" t="s">
        <v>49</v>
      </c>
      <c r="F407" s="1" t="s">
        <v>224</v>
      </c>
      <c r="G407" s="52">
        <v>1500</v>
      </c>
    </row>
    <row r="408" spans="1:7" x14ac:dyDescent="0.25">
      <c r="A408" s="1">
        <v>52</v>
      </c>
      <c r="B408" s="51">
        <v>42735</v>
      </c>
      <c r="C408" s="1">
        <v>8310</v>
      </c>
      <c r="D408" s="1" t="s">
        <v>63</v>
      </c>
      <c r="E408" s="1" t="s">
        <v>49</v>
      </c>
      <c r="F408" s="1" t="s">
        <v>224</v>
      </c>
      <c r="G408" s="52">
        <v>-1500</v>
      </c>
    </row>
    <row r="409" spans="1:7" x14ac:dyDescent="0.25">
      <c r="A409" s="25" t="s">
        <v>144</v>
      </c>
      <c r="B409" s="25"/>
      <c r="C409" s="25"/>
      <c r="D409" s="25"/>
      <c r="E409" s="25"/>
      <c r="F409" s="25"/>
      <c r="G409" s="53">
        <v>0</v>
      </c>
    </row>
    <row r="410" spans="1:7" x14ac:dyDescent="0.25">
      <c r="A410" s="1">
        <v>53</v>
      </c>
      <c r="B410" s="51">
        <v>42735</v>
      </c>
      <c r="C410" s="1">
        <v>2099</v>
      </c>
      <c r="D410" s="1" t="s">
        <v>10</v>
      </c>
      <c r="E410" s="1" t="s">
        <v>49</v>
      </c>
      <c r="F410" s="1" t="s">
        <v>10</v>
      </c>
      <c r="G410" s="52">
        <v>-9329</v>
      </c>
    </row>
    <row r="411" spans="1:7" x14ac:dyDescent="0.25">
      <c r="A411" s="1">
        <v>53</v>
      </c>
      <c r="B411" s="51">
        <v>42735</v>
      </c>
      <c r="C411" s="1">
        <v>8999</v>
      </c>
      <c r="D411" s="1" t="s">
        <v>10</v>
      </c>
      <c r="E411" s="1" t="s">
        <v>49</v>
      </c>
      <c r="F411" s="1" t="s">
        <v>10</v>
      </c>
      <c r="G411" s="52">
        <v>9329</v>
      </c>
    </row>
    <row r="412" spans="1:7" x14ac:dyDescent="0.25">
      <c r="A412" s="25" t="s">
        <v>145</v>
      </c>
      <c r="B412" s="25"/>
      <c r="C412" s="25"/>
      <c r="D412" s="25"/>
      <c r="E412" s="25"/>
      <c r="F412" s="25"/>
      <c r="G412" s="53">
        <v>0</v>
      </c>
    </row>
    <row r="413" spans="1:7" x14ac:dyDescent="0.25">
      <c r="A413" s="1" t="s">
        <v>5</v>
      </c>
      <c r="D413" s="1"/>
      <c r="G413" s="52">
        <v>0</v>
      </c>
    </row>
    <row r="414" spans="1:7" x14ac:dyDescent="0.25">
      <c r="A414"/>
      <c r="B414"/>
      <c r="D414"/>
      <c r="E414"/>
      <c r="F414"/>
      <c r="G414"/>
    </row>
    <row r="415" spans="1:7" x14ac:dyDescent="0.25">
      <c r="A415"/>
      <c r="B415"/>
      <c r="D415"/>
      <c r="E415"/>
      <c r="F415"/>
      <c r="G415"/>
    </row>
    <row r="416" spans="1:7" x14ac:dyDescent="0.25">
      <c r="A416"/>
      <c r="B416"/>
      <c r="D416"/>
      <c r="E416"/>
      <c r="F416"/>
      <c r="G416"/>
    </row>
    <row r="417" spans="1:7" x14ac:dyDescent="0.25">
      <c r="A417"/>
      <c r="B417"/>
      <c r="D417"/>
      <c r="E417"/>
      <c r="F417"/>
      <c r="G417"/>
    </row>
    <row r="418" spans="1:7" x14ac:dyDescent="0.25">
      <c r="A418"/>
      <c r="B418"/>
      <c r="D418"/>
      <c r="E418"/>
      <c r="F418"/>
      <c r="G418"/>
    </row>
    <row r="419" spans="1:7" x14ac:dyDescent="0.25">
      <c r="A419"/>
      <c r="B419"/>
      <c r="D419"/>
      <c r="E419"/>
      <c r="F419"/>
      <c r="G419"/>
    </row>
    <row r="420" spans="1:7" x14ac:dyDescent="0.25">
      <c r="A420"/>
      <c r="B420"/>
      <c r="D420"/>
      <c r="E420"/>
      <c r="F420"/>
      <c r="G420"/>
    </row>
    <row r="421" spans="1:7" x14ac:dyDescent="0.25">
      <c r="A421"/>
      <c r="B421"/>
      <c r="D421"/>
      <c r="E421"/>
      <c r="F421"/>
      <c r="G421"/>
    </row>
    <row r="422" spans="1:7" x14ac:dyDescent="0.25">
      <c r="A422"/>
      <c r="B422"/>
      <c r="D422"/>
      <c r="E422"/>
      <c r="F422"/>
      <c r="G422"/>
    </row>
    <row r="423" spans="1:7" x14ac:dyDescent="0.25">
      <c r="A423"/>
      <c r="B423"/>
      <c r="D423"/>
      <c r="E423"/>
      <c r="F423"/>
      <c r="G423"/>
    </row>
    <row r="424" spans="1:7" x14ac:dyDescent="0.25">
      <c r="A424"/>
      <c r="B424"/>
      <c r="D424"/>
      <c r="E424"/>
      <c r="F424"/>
      <c r="G424"/>
    </row>
    <row r="425" spans="1:7" x14ac:dyDescent="0.25">
      <c r="A425"/>
      <c r="B425"/>
      <c r="D425"/>
      <c r="E425"/>
      <c r="F425"/>
      <c r="G425"/>
    </row>
    <row r="426" spans="1:7" x14ac:dyDescent="0.25">
      <c r="A426"/>
      <c r="B426"/>
      <c r="D426"/>
      <c r="E426"/>
      <c r="F426"/>
      <c r="G426"/>
    </row>
    <row r="427" spans="1:7" x14ac:dyDescent="0.25">
      <c r="A427"/>
      <c r="B427"/>
      <c r="D427"/>
      <c r="E427"/>
      <c r="F427"/>
      <c r="G427"/>
    </row>
    <row r="428" spans="1:7" x14ac:dyDescent="0.25">
      <c r="A428"/>
      <c r="B428"/>
      <c r="D428"/>
      <c r="E428"/>
      <c r="F428"/>
      <c r="G428"/>
    </row>
    <row r="429" spans="1:7" x14ac:dyDescent="0.25">
      <c r="A429"/>
      <c r="B429"/>
      <c r="D429"/>
      <c r="E429"/>
      <c r="F429"/>
      <c r="G429"/>
    </row>
    <row r="430" spans="1:7" x14ac:dyDescent="0.25">
      <c r="A430"/>
      <c r="B430"/>
      <c r="D430"/>
      <c r="E430"/>
      <c r="F430"/>
      <c r="G430"/>
    </row>
    <row r="431" spans="1:7" x14ac:dyDescent="0.25">
      <c r="A431"/>
      <c r="B431"/>
      <c r="D431"/>
      <c r="E431"/>
      <c r="F431"/>
      <c r="G431"/>
    </row>
    <row r="432" spans="1:7" x14ac:dyDescent="0.25">
      <c r="A432"/>
      <c r="B432"/>
      <c r="D432"/>
      <c r="E432"/>
      <c r="F432"/>
      <c r="G432"/>
    </row>
    <row r="433" spans="1:7" x14ac:dyDescent="0.25">
      <c r="A433"/>
      <c r="B433"/>
      <c r="D433"/>
      <c r="E433"/>
      <c r="F433"/>
      <c r="G433"/>
    </row>
    <row r="434" spans="1:7" x14ac:dyDescent="0.25">
      <c r="A434"/>
      <c r="B434"/>
      <c r="D434"/>
      <c r="E434"/>
      <c r="F434"/>
      <c r="G434"/>
    </row>
    <row r="435" spans="1:7" x14ac:dyDescent="0.25">
      <c r="A435"/>
      <c r="B435"/>
      <c r="D435"/>
      <c r="E435"/>
      <c r="F435"/>
      <c r="G435"/>
    </row>
    <row r="436" spans="1:7" x14ac:dyDescent="0.25">
      <c r="A436"/>
      <c r="B436"/>
      <c r="D436"/>
      <c r="E436"/>
      <c r="F436"/>
      <c r="G436"/>
    </row>
    <row r="437" spans="1:7" x14ac:dyDescent="0.25">
      <c r="A437"/>
      <c r="B437"/>
      <c r="D437"/>
      <c r="E437"/>
      <c r="F437"/>
      <c r="G437"/>
    </row>
    <row r="438" spans="1:7" x14ac:dyDescent="0.25">
      <c r="A438"/>
      <c r="B438"/>
      <c r="D438"/>
      <c r="E438"/>
      <c r="F438"/>
      <c r="G438"/>
    </row>
    <row r="439" spans="1:7" x14ac:dyDescent="0.25">
      <c r="A439"/>
      <c r="B439"/>
      <c r="D439"/>
      <c r="E439"/>
      <c r="F439"/>
      <c r="G439"/>
    </row>
    <row r="440" spans="1:7" x14ac:dyDescent="0.25">
      <c r="A440"/>
      <c r="B440"/>
      <c r="D440"/>
      <c r="E440"/>
      <c r="F440"/>
      <c r="G440"/>
    </row>
    <row r="441" spans="1:7" x14ac:dyDescent="0.25">
      <c r="A441"/>
      <c r="B441"/>
      <c r="D441"/>
      <c r="E441"/>
      <c r="F441"/>
      <c r="G441"/>
    </row>
    <row r="442" spans="1:7" x14ac:dyDescent="0.25">
      <c r="A442"/>
      <c r="B442"/>
      <c r="D442"/>
      <c r="E442"/>
      <c r="F442"/>
      <c r="G442"/>
    </row>
    <row r="443" spans="1:7" x14ac:dyDescent="0.25">
      <c r="A443"/>
      <c r="B443"/>
      <c r="D443"/>
      <c r="E443"/>
      <c r="F443"/>
      <c r="G443"/>
    </row>
    <row r="444" spans="1:7" x14ac:dyDescent="0.25">
      <c r="A444"/>
      <c r="B444"/>
      <c r="D444"/>
      <c r="E444"/>
      <c r="F444"/>
      <c r="G444"/>
    </row>
    <row r="445" spans="1:7" x14ac:dyDescent="0.25">
      <c r="A445"/>
      <c r="B445"/>
      <c r="D445"/>
      <c r="E445"/>
      <c r="F445"/>
      <c r="G445"/>
    </row>
    <row r="446" spans="1:7" x14ac:dyDescent="0.25">
      <c r="A446"/>
      <c r="B446"/>
      <c r="D446"/>
      <c r="E446"/>
      <c r="F446"/>
      <c r="G446"/>
    </row>
    <row r="447" spans="1:7" x14ac:dyDescent="0.25">
      <c r="A447"/>
      <c r="B447"/>
      <c r="D447"/>
      <c r="E447"/>
      <c r="F447"/>
      <c r="G447"/>
    </row>
    <row r="448" spans="1:7" x14ac:dyDescent="0.25">
      <c r="A448"/>
      <c r="B448"/>
      <c r="D448"/>
      <c r="E448"/>
      <c r="F448"/>
      <c r="G448"/>
    </row>
    <row r="449" spans="1:7" x14ac:dyDescent="0.25">
      <c r="A449"/>
      <c r="B449"/>
      <c r="D449"/>
      <c r="E449"/>
      <c r="F449"/>
      <c r="G449"/>
    </row>
    <row r="450" spans="1:7" x14ac:dyDescent="0.25">
      <c r="A450"/>
      <c r="B450"/>
      <c r="D450"/>
      <c r="E450"/>
      <c r="F450"/>
      <c r="G450"/>
    </row>
    <row r="451" spans="1:7" x14ac:dyDescent="0.25">
      <c r="A451"/>
      <c r="B451"/>
      <c r="D451"/>
      <c r="E451"/>
      <c r="F451"/>
      <c r="G451"/>
    </row>
    <row r="452" spans="1:7" x14ac:dyDescent="0.25">
      <c r="A452"/>
      <c r="B452"/>
      <c r="D452"/>
      <c r="E452"/>
      <c r="F452"/>
      <c r="G452"/>
    </row>
    <row r="453" spans="1:7" x14ac:dyDescent="0.25">
      <c r="A453"/>
      <c r="B453"/>
      <c r="D453"/>
      <c r="E453"/>
      <c r="F453"/>
      <c r="G453"/>
    </row>
    <row r="454" spans="1:7" x14ac:dyDescent="0.25">
      <c r="A454"/>
      <c r="B454"/>
      <c r="D454"/>
      <c r="E454"/>
      <c r="F454"/>
      <c r="G454"/>
    </row>
    <row r="455" spans="1:7" x14ac:dyDescent="0.25">
      <c r="A455"/>
      <c r="B455"/>
      <c r="D455"/>
      <c r="E455"/>
      <c r="F455"/>
      <c r="G455"/>
    </row>
    <row r="456" spans="1:7" x14ac:dyDescent="0.25">
      <c r="A456"/>
      <c r="B456"/>
      <c r="D456"/>
      <c r="E456"/>
      <c r="F456"/>
      <c r="G456"/>
    </row>
    <row r="457" spans="1:7" x14ac:dyDescent="0.25">
      <c r="A457"/>
      <c r="B457"/>
      <c r="D457"/>
      <c r="E457"/>
      <c r="F457"/>
      <c r="G457"/>
    </row>
    <row r="458" spans="1:7" x14ac:dyDescent="0.25">
      <c r="A458"/>
      <c r="B458"/>
      <c r="D458"/>
      <c r="E458"/>
      <c r="F458"/>
      <c r="G458"/>
    </row>
    <row r="459" spans="1:7" x14ac:dyDescent="0.25">
      <c r="A459"/>
      <c r="B459"/>
      <c r="D459"/>
      <c r="E459"/>
      <c r="F459"/>
      <c r="G459"/>
    </row>
    <row r="460" spans="1:7" x14ac:dyDescent="0.25">
      <c r="A460"/>
      <c r="B460"/>
      <c r="D460"/>
      <c r="E460"/>
      <c r="F460"/>
      <c r="G460"/>
    </row>
    <row r="461" spans="1:7" x14ac:dyDescent="0.25">
      <c r="A461"/>
      <c r="B461"/>
      <c r="D461"/>
      <c r="E461"/>
      <c r="F461"/>
      <c r="G461"/>
    </row>
    <row r="462" spans="1:7" x14ac:dyDescent="0.25">
      <c r="A462"/>
      <c r="B462"/>
      <c r="D462"/>
      <c r="E462"/>
      <c r="F462"/>
      <c r="G462"/>
    </row>
    <row r="463" spans="1:7" x14ac:dyDescent="0.25">
      <c r="A463"/>
      <c r="B463"/>
      <c r="D463"/>
      <c r="E463"/>
      <c r="F463"/>
      <c r="G463"/>
    </row>
    <row r="464" spans="1:7" x14ac:dyDescent="0.25">
      <c r="A464"/>
      <c r="B464"/>
      <c r="D464"/>
      <c r="E464"/>
      <c r="F464"/>
      <c r="G464"/>
    </row>
    <row r="465" spans="1:7" x14ac:dyDescent="0.25">
      <c r="A465"/>
      <c r="B465"/>
      <c r="D465"/>
      <c r="E465"/>
      <c r="F465"/>
      <c r="G465"/>
    </row>
    <row r="466" spans="1:7" x14ac:dyDescent="0.25">
      <c r="A466"/>
      <c r="B466"/>
      <c r="D466"/>
      <c r="E466"/>
      <c r="F466"/>
      <c r="G466"/>
    </row>
    <row r="467" spans="1:7" x14ac:dyDescent="0.25">
      <c r="A467"/>
      <c r="B467"/>
      <c r="D467"/>
      <c r="E467"/>
      <c r="F467"/>
      <c r="G467"/>
    </row>
    <row r="468" spans="1:7" x14ac:dyDescent="0.25">
      <c r="A468"/>
      <c r="B468"/>
      <c r="D468"/>
      <c r="E468"/>
      <c r="F468"/>
      <c r="G468"/>
    </row>
    <row r="469" spans="1:7" x14ac:dyDescent="0.25">
      <c r="A469"/>
      <c r="B469"/>
      <c r="D469"/>
      <c r="E469"/>
      <c r="F469"/>
      <c r="G469"/>
    </row>
    <row r="470" spans="1:7" x14ac:dyDescent="0.25">
      <c r="A470"/>
      <c r="B470"/>
      <c r="D470"/>
      <c r="E470"/>
      <c r="F470"/>
      <c r="G470"/>
    </row>
    <row r="471" spans="1:7" x14ac:dyDescent="0.25">
      <c r="A471"/>
      <c r="B471"/>
      <c r="D471"/>
      <c r="E471"/>
      <c r="F471"/>
      <c r="G471"/>
    </row>
    <row r="472" spans="1:7" x14ac:dyDescent="0.25">
      <c r="A472"/>
      <c r="B472"/>
      <c r="D472"/>
      <c r="E472"/>
      <c r="F472"/>
      <c r="G472"/>
    </row>
    <row r="473" spans="1:7" x14ac:dyDescent="0.25">
      <c r="A473"/>
      <c r="B473"/>
      <c r="D473"/>
      <c r="E473"/>
      <c r="F473"/>
      <c r="G473"/>
    </row>
    <row r="474" spans="1:7" x14ac:dyDescent="0.25">
      <c r="A474"/>
      <c r="B474"/>
      <c r="D474"/>
      <c r="E474"/>
      <c r="F474"/>
      <c r="G474"/>
    </row>
    <row r="475" spans="1:7" x14ac:dyDescent="0.25">
      <c r="A475"/>
      <c r="B475"/>
      <c r="D475"/>
      <c r="E475"/>
      <c r="F475"/>
      <c r="G475"/>
    </row>
    <row r="476" spans="1:7" x14ac:dyDescent="0.25">
      <c r="A476"/>
      <c r="B476"/>
      <c r="D476"/>
      <c r="E476"/>
      <c r="F476"/>
      <c r="G476"/>
    </row>
    <row r="477" spans="1:7" x14ac:dyDescent="0.25">
      <c r="A477"/>
      <c r="B477"/>
      <c r="D477"/>
      <c r="E477"/>
      <c r="F477"/>
      <c r="G477"/>
    </row>
    <row r="478" spans="1:7" x14ac:dyDescent="0.25">
      <c r="A478"/>
      <c r="B478"/>
      <c r="D478"/>
      <c r="E478"/>
      <c r="F478"/>
      <c r="G478"/>
    </row>
    <row r="479" spans="1:7" x14ac:dyDescent="0.25">
      <c r="A479"/>
      <c r="B479"/>
      <c r="D479"/>
      <c r="E479"/>
      <c r="F479"/>
      <c r="G479"/>
    </row>
    <row r="480" spans="1:7" x14ac:dyDescent="0.25">
      <c r="A480"/>
      <c r="B480"/>
      <c r="D480"/>
      <c r="E480"/>
      <c r="F480"/>
      <c r="G480"/>
    </row>
    <row r="481" spans="1:7" x14ac:dyDescent="0.25">
      <c r="A481"/>
      <c r="B481"/>
      <c r="D481"/>
      <c r="E481"/>
      <c r="F481"/>
      <c r="G481"/>
    </row>
    <row r="482" spans="1:7" x14ac:dyDescent="0.25">
      <c r="A482"/>
      <c r="B482"/>
      <c r="D482"/>
      <c r="E482"/>
      <c r="F482"/>
      <c r="G482"/>
    </row>
    <row r="483" spans="1:7" x14ac:dyDescent="0.25">
      <c r="A483"/>
      <c r="B483"/>
      <c r="D483"/>
      <c r="E483"/>
      <c r="F483"/>
      <c r="G483"/>
    </row>
    <row r="484" spans="1:7" x14ac:dyDescent="0.25">
      <c r="A484"/>
      <c r="B484"/>
      <c r="D484"/>
      <c r="E484"/>
      <c r="F484"/>
      <c r="G484"/>
    </row>
    <row r="485" spans="1:7" x14ac:dyDescent="0.25">
      <c r="A485"/>
      <c r="B485"/>
      <c r="D485"/>
      <c r="E485"/>
      <c r="F485"/>
      <c r="G485"/>
    </row>
    <row r="486" spans="1:7" x14ac:dyDescent="0.25">
      <c r="A486"/>
      <c r="B486"/>
      <c r="D486"/>
      <c r="E486"/>
      <c r="F486"/>
      <c r="G486"/>
    </row>
    <row r="487" spans="1:7" x14ac:dyDescent="0.25">
      <c r="A487"/>
      <c r="B487"/>
      <c r="D487"/>
      <c r="E487"/>
      <c r="F487"/>
      <c r="G487"/>
    </row>
    <row r="488" spans="1:7" x14ac:dyDescent="0.25">
      <c r="A488"/>
      <c r="B488"/>
      <c r="D488"/>
      <c r="E488"/>
      <c r="F488"/>
      <c r="G488"/>
    </row>
    <row r="489" spans="1:7" x14ac:dyDescent="0.25">
      <c r="A489"/>
      <c r="B489"/>
      <c r="D489"/>
      <c r="E489"/>
      <c r="F489"/>
      <c r="G489"/>
    </row>
    <row r="490" spans="1:7" x14ac:dyDescent="0.25">
      <c r="A490"/>
      <c r="B490"/>
      <c r="D490"/>
      <c r="E490"/>
      <c r="F490"/>
      <c r="G490"/>
    </row>
    <row r="491" spans="1:7" x14ac:dyDescent="0.25">
      <c r="A491"/>
      <c r="B491"/>
      <c r="D491"/>
      <c r="E491"/>
      <c r="F491"/>
      <c r="G491"/>
    </row>
    <row r="492" spans="1:7" x14ac:dyDescent="0.25">
      <c r="A492"/>
      <c r="B492"/>
      <c r="D492"/>
      <c r="E492"/>
      <c r="F492"/>
      <c r="G492"/>
    </row>
    <row r="493" spans="1:7" x14ac:dyDescent="0.25">
      <c r="A493"/>
      <c r="B493"/>
      <c r="D493"/>
      <c r="E493"/>
      <c r="F493"/>
      <c r="G493"/>
    </row>
    <row r="494" spans="1:7" x14ac:dyDescent="0.25">
      <c r="A494"/>
      <c r="B494"/>
      <c r="D494"/>
      <c r="E494"/>
      <c r="F494"/>
      <c r="G494"/>
    </row>
    <row r="495" spans="1:7" x14ac:dyDescent="0.25">
      <c r="A495"/>
      <c r="B495"/>
      <c r="D495"/>
      <c r="E495"/>
      <c r="F495"/>
      <c r="G495"/>
    </row>
    <row r="496" spans="1:7" x14ac:dyDescent="0.25">
      <c r="A496"/>
      <c r="B496"/>
      <c r="D496"/>
      <c r="E496"/>
      <c r="F496"/>
      <c r="G496"/>
    </row>
    <row r="497" spans="1:7" x14ac:dyDescent="0.25">
      <c r="A497"/>
      <c r="B497"/>
      <c r="D497"/>
      <c r="E497"/>
      <c r="F497"/>
      <c r="G497"/>
    </row>
    <row r="498" spans="1:7" x14ac:dyDescent="0.25">
      <c r="A498"/>
      <c r="B498"/>
      <c r="D498"/>
      <c r="E498"/>
      <c r="F498"/>
      <c r="G498"/>
    </row>
    <row r="499" spans="1:7" x14ac:dyDescent="0.25">
      <c r="A499"/>
      <c r="B499"/>
      <c r="D499"/>
      <c r="E499"/>
      <c r="F499"/>
      <c r="G499"/>
    </row>
    <row r="500" spans="1:7" x14ac:dyDescent="0.25">
      <c r="A500"/>
      <c r="B500"/>
      <c r="D500"/>
      <c r="E500"/>
      <c r="F500"/>
      <c r="G500"/>
    </row>
    <row r="501" spans="1:7" x14ac:dyDescent="0.25">
      <c r="A501"/>
      <c r="B501"/>
      <c r="D501"/>
      <c r="E501"/>
      <c r="F501"/>
      <c r="G501"/>
    </row>
    <row r="502" spans="1:7" x14ac:dyDescent="0.25">
      <c r="A502"/>
      <c r="B502"/>
      <c r="D502"/>
      <c r="E502"/>
      <c r="F502"/>
      <c r="G502"/>
    </row>
    <row r="503" spans="1:7" x14ac:dyDescent="0.25">
      <c r="A503"/>
      <c r="B503"/>
      <c r="D503"/>
      <c r="E503"/>
      <c r="F503"/>
      <c r="G503"/>
    </row>
    <row r="504" spans="1:7" x14ac:dyDescent="0.25">
      <c r="A504"/>
      <c r="B504"/>
      <c r="D504"/>
      <c r="E504"/>
      <c r="F504"/>
      <c r="G504"/>
    </row>
    <row r="505" spans="1:7" x14ac:dyDescent="0.25">
      <c r="A505"/>
      <c r="B505"/>
      <c r="D505"/>
      <c r="E505"/>
      <c r="F505"/>
      <c r="G505"/>
    </row>
    <row r="506" spans="1:7" x14ac:dyDescent="0.25">
      <c r="A506"/>
      <c r="B506"/>
      <c r="D506"/>
      <c r="E506"/>
      <c r="F506"/>
      <c r="G506"/>
    </row>
    <row r="507" spans="1:7" x14ac:dyDescent="0.25">
      <c r="A507"/>
      <c r="B507"/>
      <c r="D507"/>
      <c r="E507"/>
      <c r="F507"/>
      <c r="G507"/>
    </row>
    <row r="508" spans="1:7" x14ac:dyDescent="0.25">
      <c r="A508"/>
      <c r="B508"/>
      <c r="D508"/>
      <c r="E508"/>
      <c r="F508"/>
      <c r="G508"/>
    </row>
    <row r="509" spans="1:7" x14ac:dyDescent="0.25">
      <c r="A509"/>
      <c r="B509"/>
      <c r="D509"/>
      <c r="E509"/>
      <c r="F509"/>
      <c r="G509"/>
    </row>
    <row r="510" spans="1:7" x14ac:dyDescent="0.25">
      <c r="A510"/>
      <c r="B510"/>
      <c r="D510"/>
      <c r="E510"/>
      <c r="F510"/>
      <c r="G510"/>
    </row>
    <row r="511" spans="1:7" x14ac:dyDescent="0.25">
      <c r="A511"/>
      <c r="B511"/>
      <c r="D511"/>
      <c r="E511"/>
      <c r="F511"/>
      <c r="G511"/>
    </row>
    <row r="512" spans="1:7" x14ac:dyDescent="0.25">
      <c r="A512"/>
      <c r="B512"/>
      <c r="D512"/>
      <c r="E512"/>
      <c r="F512"/>
      <c r="G512"/>
    </row>
    <row r="513" spans="1:7" x14ac:dyDescent="0.25">
      <c r="A513"/>
      <c r="B513"/>
      <c r="D513"/>
      <c r="E513"/>
      <c r="F513"/>
      <c r="G513"/>
    </row>
    <row r="514" spans="1:7" x14ac:dyDescent="0.25">
      <c r="A514"/>
      <c r="B514"/>
      <c r="D514"/>
      <c r="E514"/>
      <c r="F514"/>
      <c r="G514"/>
    </row>
    <row r="515" spans="1:7" x14ac:dyDescent="0.25">
      <c r="A515"/>
      <c r="B515"/>
      <c r="D515"/>
      <c r="E515"/>
      <c r="F515"/>
      <c r="G515"/>
    </row>
    <row r="516" spans="1:7" x14ac:dyDescent="0.25">
      <c r="A516"/>
      <c r="B516"/>
      <c r="D516"/>
      <c r="E516"/>
      <c r="F516"/>
      <c r="G516"/>
    </row>
    <row r="517" spans="1:7" x14ac:dyDescent="0.25">
      <c r="A517"/>
      <c r="B517"/>
      <c r="D517"/>
      <c r="E517"/>
      <c r="F517"/>
      <c r="G517"/>
    </row>
    <row r="518" spans="1:7" x14ac:dyDescent="0.25">
      <c r="A518"/>
      <c r="B518"/>
      <c r="D518"/>
      <c r="E518"/>
      <c r="F518"/>
      <c r="G518"/>
    </row>
    <row r="519" spans="1:7" x14ac:dyDescent="0.25">
      <c r="A519"/>
      <c r="B519"/>
      <c r="D519"/>
      <c r="E519"/>
      <c r="F519"/>
      <c r="G519"/>
    </row>
    <row r="520" spans="1:7" x14ac:dyDescent="0.25">
      <c r="A520"/>
      <c r="B520"/>
      <c r="D520"/>
      <c r="E520"/>
      <c r="F520"/>
      <c r="G520"/>
    </row>
    <row r="521" spans="1:7" x14ac:dyDescent="0.25">
      <c r="A521"/>
      <c r="B521"/>
      <c r="D521"/>
      <c r="E521"/>
      <c r="F521"/>
      <c r="G521"/>
    </row>
    <row r="522" spans="1:7" x14ac:dyDescent="0.25">
      <c r="A522"/>
      <c r="B522"/>
      <c r="D522"/>
      <c r="E522"/>
      <c r="F522"/>
      <c r="G522"/>
    </row>
    <row r="523" spans="1:7" x14ac:dyDescent="0.25">
      <c r="A523"/>
      <c r="B523"/>
      <c r="D523"/>
      <c r="E523"/>
      <c r="F523"/>
      <c r="G523"/>
    </row>
    <row r="524" spans="1:7" x14ac:dyDescent="0.25">
      <c r="A524"/>
      <c r="B524"/>
      <c r="D524"/>
      <c r="E524"/>
      <c r="F524"/>
      <c r="G524"/>
    </row>
    <row r="525" spans="1:7" x14ac:dyDescent="0.25">
      <c r="A525"/>
      <c r="B525"/>
      <c r="D525"/>
      <c r="E525"/>
      <c r="F525"/>
      <c r="G525"/>
    </row>
    <row r="526" spans="1:7" x14ac:dyDescent="0.25">
      <c r="A526"/>
      <c r="B526"/>
      <c r="D526"/>
      <c r="E526"/>
      <c r="F526"/>
      <c r="G526"/>
    </row>
    <row r="527" spans="1:7" x14ac:dyDescent="0.25">
      <c r="A527"/>
      <c r="B527"/>
      <c r="D527"/>
      <c r="E527"/>
      <c r="F527"/>
      <c r="G527"/>
    </row>
    <row r="528" spans="1:7" x14ac:dyDescent="0.25">
      <c r="A528"/>
      <c r="B528"/>
      <c r="D528"/>
      <c r="E528"/>
      <c r="F528"/>
      <c r="G528"/>
    </row>
    <row r="529" spans="1:7" x14ac:dyDescent="0.25">
      <c r="A529"/>
      <c r="B529"/>
      <c r="D529"/>
      <c r="E529"/>
      <c r="F529"/>
      <c r="G529"/>
    </row>
    <row r="530" spans="1:7" x14ac:dyDescent="0.25">
      <c r="A530"/>
      <c r="B530"/>
      <c r="D530"/>
      <c r="E530"/>
      <c r="F530"/>
      <c r="G530"/>
    </row>
    <row r="531" spans="1:7" x14ac:dyDescent="0.25">
      <c r="A531"/>
      <c r="B531"/>
      <c r="D531"/>
      <c r="E531"/>
      <c r="F531"/>
      <c r="G531"/>
    </row>
    <row r="532" spans="1:7" x14ac:dyDescent="0.25">
      <c r="A532"/>
      <c r="B532"/>
      <c r="D532"/>
      <c r="E532"/>
      <c r="F532"/>
      <c r="G532"/>
    </row>
    <row r="533" spans="1:7" x14ac:dyDescent="0.25">
      <c r="A533"/>
      <c r="B533"/>
      <c r="D533"/>
      <c r="E533"/>
      <c r="F533"/>
      <c r="G533"/>
    </row>
    <row r="534" spans="1:7" x14ac:dyDescent="0.25">
      <c r="A534"/>
      <c r="B534"/>
      <c r="D534"/>
      <c r="E534"/>
      <c r="F534"/>
      <c r="G534"/>
    </row>
    <row r="535" spans="1:7" x14ac:dyDescent="0.25">
      <c r="A535"/>
      <c r="B535"/>
      <c r="D535"/>
      <c r="E535"/>
      <c r="F535"/>
      <c r="G535"/>
    </row>
    <row r="536" spans="1:7" x14ac:dyDescent="0.25">
      <c r="A536"/>
      <c r="B536"/>
      <c r="D536"/>
      <c r="E536"/>
      <c r="F536"/>
      <c r="G536"/>
    </row>
    <row r="537" spans="1:7" x14ac:dyDescent="0.25">
      <c r="A537"/>
      <c r="B537"/>
      <c r="D537"/>
      <c r="E537"/>
      <c r="F537"/>
      <c r="G537"/>
    </row>
    <row r="538" spans="1:7" x14ac:dyDescent="0.25">
      <c r="A538"/>
      <c r="B538"/>
      <c r="D538"/>
      <c r="E538"/>
      <c r="F538"/>
      <c r="G538"/>
    </row>
    <row r="539" spans="1:7" x14ac:dyDescent="0.25">
      <c r="A539"/>
      <c r="B539"/>
      <c r="D539"/>
      <c r="E539"/>
      <c r="F539"/>
      <c r="G539"/>
    </row>
    <row r="540" spans="1:7" x14ac:dyDescent="0.25">
      <c r="A540"/>
      <c r="B540"/>
      <c r="D540"/>
      <c r="E540"/>
      <c r="F540"/>
      <c r="G540"/>
    </row>
    <row r="541" spans="1:7" x14ac:dyDescent="0.25">
      <c r="A541"/>
      <c r="B541"/>
      <c r="D541"/>
      <c r="E541"/>
      <c r="F541"/>
      <c r="G541"/>
    </row>
    <row r="542" spans="1:7" x14ac:dyDescent="0.25">
      <c r="A542"/>
      <c r="B542"/>
      <c r="D542"/>
      <c r="E542"/>
      <c r="F542"/>
      <c r="G542"/>
    </row>
    <row r="543" spans="1:7" x14ac:dyDescent="0.25">
      <c r="A543"/>
      <c r="B543"/>
      <c r="D543"/>
      <c r="E543"/>
      <c r="F543"/>
      <c r="G543"/>
    </row>
    <row r="544" spans="1:7" x14ac:dyDescent="0.25">
      <c r="A544"/>
      <c r="B544"/>
      <c r="D544"/>
      <c r="E544"/>
      <c r="F544"/>
      <c r="G544"/>
    </row>
    <row r="545" spans="1:7" x14ac:dyDescent="0.25">
      <c r="A545"/>
      <c r="B545"/>
      <c r="D545"/>
      <c r="E545"/>
      <c r="F545"/>
      <c r="G545"/>
    </row>
    <row r="546" spans="1:7" x14ac:dyDescent="0.25">
      <c r="A546"/>
      <c r="B546"/>
      <c r="D546"/>
      <c r="E546"/>
      <c r="F546"/>
      <c r="G546"/>
    </row>
    <row r="547" spans="1:7" x14ac:dyDescent="0.25">
      <c r="A547"/>
      <c r="B547"/>
      <c r="D547"/>
      <c r="E547"/>
      <c r="F547"/>
      <c r="G547"/>
    </row>
    <row r="548" spans="1:7" x14ac:dyDescent="0.25">
      <c r="A548"/>
      <c r="B548"/>
      <c r="D548"/>
      <c r="E548"/>
      <c r="F548"/>
      <c r="G548"/>
    </row>
    <row r="549" spans="1:7" x14ac:dyDescent="0.25">
      <c r="A549"/>
      <c r="B549"/>
      <c r="D549"/>
      <c r="E549"/>
      <c r="F549"/>
      <c r="G549"/>
    </row>
    <row r="550" spans="1:7" x14ac:dyDescent="0.25">
      <c r="A550"/>
      <c r="B550"/>
      <c r="D550"/>
      <c r="E550"/>
      <c r="F550"/>
      <c r="G550"/>
    </row>
    <row r="551" spans="1:7" x14ac:dyDescent="0.25">
      <c r="A551"/>
      <c r="B551"/>
      <c r="D551"/>
      <c r="E551"/>
      <c r="F551"/>
      <c r="G551"/>
    </row>
    <row r="552" spans="1:7" x14ac:dyDescent="0.25">
      <c r="A552"/>
      <c r="B552"/>
      <c r="D552"/>
      <c r="E552"/>
      <c r="F552"/>
      <c r="G552"/>
    </row>
    <row r="553" spans="1:7" x14ac:dyDescent="0.25">
      <c r="A553"/>
      <c r="B553"/>
      <c r="D553"/>
      <c r="E553"/>
      <c r="F553"/>
      <c r="G553"/>
    </row>
    <row r="554" spans="1:7" x14ac:dyDescent="0.25">
      <c r="A554"/>
      <c r="B554"/>
      <c r="D554"/>
      <c r="E554"/>
      <c r="F554"/>
      <c r="G554"/>
    </row>
    <row r="555" spans="1:7" x14ac:dyDescent="0.25">
      <c r="A555"/>
      <c r="B555"/>
      <c r="D555"/>
      <c r="E555"/>
      <c r="F555"/>
      <c r="G555"/>
    </row>
    <row r="556" spans="1:7" x14ac:dyDescent="0.25">
      <c r="A556"/>
      <c r="B556"/>
      <c r="D556"/>
      <c r="E556"/>
      <c r="F556"/>
      <c r="G556"/>
    </row>
    <row r="557" spans="1:7" x14ac:dyDescent="0.25">
      <c r="A557"/>
      <c r="B557"/>
      <c r="D557"/>
      <c r="E557"/>
      <c r="F557"/>
      <c r="G557"/>
    </row>
    <row r="558" spans="1:7" x14ac:dyDescent="0.25">
      <c r="A558"/>
      <c r="B558"/>
      <c r="D558"/>
      <c r="E558"/>
      <c r="F558"/>
      <c r="G558"/>
    </row>
    <row r="559" spans="1:7" x14ac:dyDescent="0.25">
      <c r="A559"/>
      <c r="B559"/>
      <c r="D559"/>
      <c r="E559"/>
      <c r="F559"/>
      <c r="G559"/>
    </row>
    <row r="560" spans="1:7" x14ac:dyDescent="0.25">
      <c r="A560"/>
      <c r="B560"/>
      <c r="D560"/>
      <c r="E560"/>
      <c r="F560"/>
      <c r="G560"/>
    </row>
    <row r="561" spans="1:7" x14ac:dyDescent="0.25">
      <c r="A561"/>
      <c r="B561"/>
      <c r="D561"/>
      <c r="E561"/>
      <c r="F561"/>
      <c r="G561"/>
    </row>
    <row r="562" spans="1:7" x14ac:dyDescent="0.25">
      <c r="A562"/>
      <c r="B562"/>
      <c r="D562"/>
      <c r="E562"/>
      <c r="F562"/>
      <c r="G562"/>
    </row>
    <row r="563" spans="1:7" x14ac:dyDescent="0.25">
      <c r="A563"/>
      <c r="B563"/>
      <c r="D563"/>
      <c r="E563"/>
      <c r="F563"/>
      <c r="G563"/>
    </row>
    <row r="564" spans="1:7" x14ac:dyDescent="0.25">
      <c r="A564"/>
      <c r="B564"/>
      <c r="D564"/>
      <c r="E564"/>
      <c r="F564"/>
      <c r="G564"/>
    </row>
    <row r="565" spans="1:7" x14ac:dyDescent="0.25">
      <c r="A565"/>
      <c r="B565"/>
      <c r="D565"/>
      <c r="E565"/>
      <c r="F565"/>
      <c r="G565"/>
    </row>
    <row r="566" spans="1:7" x14ac:dyDescent="0.25">
      <c r="A566"/>
      <c r="B566"/>
      <c r="D566"/>
      <c r="E566"/>
      <c r="F566"/>
      <c r="G566"/>
    </row>
    <row r="567" spans="1:7" x14ac:dyDescent="0.25">
      <c r="A567"/>
      <c r="B567"/>
      <c r="D567"/>
      <c r="E567"/>
      <c r="F567"/>
      <c r="G567"/>
    </row>
    <row r="568" spans="1:7" x14ac:dyDescent="0.25">
      <c r="A568"/>
      <c r="B568"/>
      <c r="D568"/>
      <c r="E568"/>
      <c r="F568"/>
      <c r="G568"/>
    </row>
    <row r="569" spans="1:7" x14ac:dyDescent="0.25">
      <c r="A569"/>
      <c r="B569"/>
      <c r="D569"/>
      <c r="E569"/>
      <c r="F569"/>
      <c r="G569"/>
    </row>
    <row r="570" spans="1:7" x14ac:dyDescent="0.25">
      <c r="A570"/>
      <c r="B570"/>
      <c r="D570"/>
      <c r="E570"/>
      <c r="F570"/>
      <c r="G570"/>
    </row>
    <row r="571" spans="1:7" x14ac:dyDescent="0.25">
      <c r="A571"/>
      <c r="B571"/>
      <c r="D571"/>
      <c r="E571"/>
      <c r="F571"/>
      <c r="G571"/>
    </row>
    <row r="572" spans="1:7" x14ac:dyDescent="0.25">
      <c r="A572"/>
      <c r="B572"/>
      <c r="D572"/>
      <c r="E572"/>
      <c r="F572"/>
      <c r="G572"/>
    </row>
    <row r="573" spans="1:7" x14ac:dyDescent="0.25">
      <c r="A573"/>
      <c r="B573"/>
      <c r="D573"/>
      <c r="E573"/>
      <c r="F573"/>
      <c r="G573"/>
    </row>
    <row r="574" spans="1:7" x14ac:dyDescent="0.25">
      <c r="A574"/>
      <c r="B574"/>
      <c r="D574"/>
      <c r="E574"/>
      <c r="F574"/>
      <c r="G574"/>
    </row>
    <row r="575" spans="1:7" x14ac:dyDescent="0.25">
      <c r="A575"/>
      <c r="B575"/>
      <c r="D575"/>
      <c r="E575"/>
      <c r="F575"/>
      <c r="G575"/>
    </row>
    <row r="576" spans="1:7" x14ac:dyDescent="0.25">
      <c r="A576"/>
      <c r="B576"/>
      <c r="D576"/>
      <c r="E576"/>
      <c r="F576"/>
      <c r="G576"/>
    </row>
    <row r="577" spans="1:7" x14ac:dyDescent="0.25">
      <c r="A577"/>
      <c r="B577"/>
      <c r="D577"/>
      <c r="E577"/>
      <c r="F577"/>
      <c r="G577"/>
    </row>
    <row r="578" spans="1:7" x14ac:dyDescent="0.25">
      <c r="A578"/>
      <c r="B578"/>
      <c r="D578"/>
      <c r="E578"/>
      <c r="F578"/>
      <c r="G578"/>
    </row>
    <row r="579" spans="1:7" x14ac:dyDescent="0.25">
      <c r="A579"/>
      <c r="B579"/>
      <c r="D579"/>
      <c r="E579"/>
      <c r="F579"/>
      <c r="G579"/>
    </row>
    <row r="580" spans="1:7" x14ac:dyDescent="0.25">
      <c r="A580"/>
      <c r="B580"/>
      <c r="D580"/>
      <c r="E580"/>
      <c r="F580"/>
      <c r="G580"/>
    </row>
    <row r="581" spans="1:7" x14ac:dyDescent="0.25">
      <c r="A581"/>
      <c r="B581"/>
      <c r="D581"/>
      <c r="E581"/>
      <c r="F581"/>
      <c r="G581"/>
    </row>
    <row r="582" spans="1:7" x14ac:dyDescent="0.25">
      <c r="A582"/>
      <c r="B582"/>
      <c r="D582"/>
      <c r="E582"/>
      <c r="F582"/>
      <c r="G582"/>
    </row>
    <row r="583" spans="1:7" x14ac:dyDescent="0.25">
      <c r="A583"/>
      <c r="B583"/>
      <c r="D583"/>
      <c r="E583"/>
      <c r="F583"/>
      <c r="G583"/>
    </row>
    <row r="584" spans="1:7" x14ac:dyDescent="0.25">
      <c r="A584"/>
      <c r="B584"/>
      <c r="D584"/>
      <c r="E584"/>
      <c r="F584"/>
      <c r="G584"/>
    </row>
    <row r="585" spans="1:7" x14ac:dyDescent="0.25">
      <c r="A585"/>
      <c r="B585"/>
      <c r="D585"/>
      <c r="E585"/>
      <c r="F585"/>
      <c r="G585"/>
    </row>
    <row r="586" spans="1:7" x14ac:dyDescent="0.25">
      <c r="A586"/>
      <c r="B586"/>
      <c r="D586"/>
      <c r="E586"/>
      <c r="F586"/>
      <c r="G586"/>
    </row>
    <row r="587" spans="1:7" x14ac:dyDescent="0.25">
      <c r="A587"/>
      <c r="B587"/>
      <c r="D587"/>
      <c r="E587"/>
      <c r="F587"/>
      <c r="G587"/>
    </row>
    <row r="588" spans="1:7" x14ac:dyDescent="0.25">
      <c r="A588"/>
      <c r="B588"/>
      <c r="D588"/>
      <c r="E588"/>
      <c r="F588"/>
      <c r="G588"/>
    </row>
    <row r="589" spans="1:7" x14ac:dyDescent="0.25">
      <c r="A589"/>
      <c r="B589"/>
      <c r="D589"/>
      <c r="E589"/>
      <c r="F589"/>
      <c r="G589"/>
    </row>
    <row r="590" spans="1:7" x14ac:dyDescent="0.25">
      <c r="A590"/>
      <c r="B590"/>
      <c r="D590"/>
      <c r="E590"/>
      <c r="F590"/>
      <c r="G590"/>
    </row>
    <row r="591" spans="1:7" x14ac:dyDescent="0.25">
      <c r="A591"/>
      <c r="B591"/>
      <c r="D591"/>
      <c r="E591"/>
      <c r="F591"/>
      <c r="G591"/>
    </row>
    <row r="592" spans="1:7" x14ac:dyDescent="0.25">
      <c r="A592"/>
      <c r="B592"/>
      <c r="D592"/>
      <c r="E592"/>
      <c r="F592"/>
      <c r="G592"/>
    </row>
    <row r="593" spans="1:7" x14ac:dyDescent="0.25">
      <c r="A593"/>
      <c r="B593"/>
      <c r="D593"/>
      <c r="E593"/>
      <c r="F593"/>
      <c r="G593"/>
    </row>
    <row r="594" spans="1:7" x14ac:dyDescent="0.25">
      <c r="A594"/>
      <c r="B594"/>
      <c r="D594"/>
      <c r="E594"/>
      <c r="F594"/>
      <c r="G594"/>
    </row>
    <row r="595" spans="1:7" x14ac:dyDescent="0.25">
      <c r="A595"/>
      <c r="B595"/>
      <c r="D595"/>
      <c r="E595"/>
      <c r="F595"/>
      <c r="G595"/>
    </row>
    <row r="596" spans="1:7" x14ac:dyDescent="0.25">
      <c r="A596"/>
      <c r="B596"/>
      <c r="D596"/>
      <c r="E596"/>
      <c r="F596"/>
      <c r="G596"/>
    </row>
    <row r="597" spans="1:7" x14ac:dyDescent="0.25">
      <c r="A597"/>
      <c r="B597"/>
      <c r="D597"/>
      <c r="E597"/>
      <c r="F597"/>
      <c r="G597"/>
    </row>
    <row r="598" spans="1:7" x14ac:dyDescent="0.25">
      <c r="A598"/>
      <c r="B598"/>
      <c r="D598"/>
      <c r="E598"/>
      <c r="F598"/>
      <c r="G598"/>
    </row>
    <row r="599" spans="1:7" x14ac:dyDescent="0.25">
      <c r="A599"/>
      <c r="B599"/>
      <c r="D599"/>
      <c r="E599"/>
      <c r="F599"/>
      <c r="G599"/>
    </row>
    <row r="600" spans="1:7" x14ac:dyDescent="0.25">
      <c r="A600"/>
      <c r="B600"/>
      <c r="D600"/>
      <c r="E600"/>
      <c r="F600"/>
      <c r="G600"/>
    </row>
    <row r="601" spans="1:7" x14ac:dyDescent="0.25">
      <c r="A601"/>
      <c r="B601"/>
      <c r="D601"/>
      <c r="E601"/>
      <c r="F601"/>
      <c r="G601"/>
    </row>
    <row r="602" spans="1:7" x14ac:dyDescent="0.25">
      <c r="A602"/>
      <c r="B602"/>
      <c r="D602"/>
      <c r="E602"/>
      <c r="F602"/>
      <c r="G602"/>
    </row>
    <row r="603" spans="1:7" x14ac:dyDescent="0.25">
      <c r="A603"/>
      <c r="B603"/>
      <c r="D603"/>
      <c r="E603"/>
      <c r="F603"/>
      <c r="G603"/>
    </row>
    <row r="604" spans="1:7" x14ac:dyDescent="0.25">
      <c r="A604"/>
      <c r="B604"/>
      <c r="D604"/>
      <c r="E604"/>
      <c r="F604"/>
      <c r="G604"/>
    </row>
    <row r="605" spans="1:7" x14ac:dyDescent="0.25">
      <c r="A605"/>
      <c r="B605"/>
      <c r="D605"/>
      <c r="E605"/>
      <c r="F605"/>
      <c r="G605"/>
    </row>
    <row r="606" spans="1:7" x14ac:dyDescent="0.25">
      <c r="A606"/>
      <c r="B606"/>
      <c r="D606"/>
      <c r="E606"/>
      <c r="F606"/>
      <c r="G606"/>
    </row>
    <row r="607" spans="1:7" x14ac:dyDescent="0.25">
      <c r="A607"/>
      <c r="B607"/>
      <c r="D607"/>
      <c r="E607"/>
      <c r="F607"/>
      <c r="G607"/>
    </row>
    <row r="608" spans="1:7" x14ac:dyDescent="0.25">
      <c r="A608"/>
      <c r="B608"/>
      <c r="D608"/>
      <c r="E608"/>
      <c r="F608"/>
      <c r="G608"/>
    </row>
    <row r="609" spans="1:7" x14ac:dyDescent="0.25">
      <c r="A609"/>
      <c r="B609"/>
      <c r="D609"/>
      <c r="E609"/>
      <c r="F609"/>
      <c r="G609"/>
    </row>
    <row r="610" spans="1:7" x14ac:dyDescent="0.25">
      <c r="A610"/>
      <c r="B610"/>
      <c r="D610"/>
      <c r="E610"/>
      <c r="F610"/>
      <c r="G610"/>
    </row>
    <row r="611" spans="1:7" x14ac:dyDescent="0.25">
      <c r="A611"/>
      <c r="B611"/>
      <c r="D611"/>
      <c r="E611"/>
      <c r="F611"/>
      <c r="G611"/>
    </row>
    <row r="612" spans="1:7" x14ac:dyDescent="0.25">
      <c r="A612"/>
      <c r="B612"/>
      <c r="D612"/>
      <c r="E612"/>
      <c r="F612"/>
      <c r="G612"/>
    </row>
    <row r="613" spans="1:7" x14ac:dyDescent="0.25">
      <c r="A613"/>
      <c r="B613"/>
      <c r="D613"/>
      <c r="E613"/>
      <c r="F613"/>
      <c r="G613"/>
    </row>
    <row r="614" spans="1:7" x14ac:dyDescent="0.25">
      <c r="A614"/>
      <c r="B614"/>
      <c r="D614"/>
      <c r="E614"/>
      <c r="F614"/>
      <c r="G614"/>
    </row>
    <row r="615" spans="1:7" x14ac:dyDescent="0.25">
      <c r="A615"/>
      <c r="B615"/>
      <c r="D615"/>
      <c r="E615"/>
      <c r="F615"/>
      <c r="G615"/>
    </row>
    <row r="616" spans="1:7" x14ac:dyDescent="0.25">
      <c r="A616"/>
      <c r="B616"/>
      <c r="D616"/>
      <c r="E616"/>
      <c r="F616"/>
      <c r="G616"/>
    </row>
    <row r="617" spans="1:7" x14ac:dyDescent="0.25">
      <c r="A617"/>
      <c r="B617"/>
      <c r="D617"/>
      <c r="E617"/>
      <c r="F617"/>
      <c r="G617"/>
    </row>
    <row r="618" spans="1:7" x14ac:dyDescent="0.25">
      <c r="A618"/>
      <c r="B618"/>
      <c r="D618"/>
      <c r="E618"/>
      <c r="F618"/>
      <c r="G618"/>
    </row>
    <row r="619" spans="1:7" x14ac:dyDescent="0.25">
      <c r="A619"/>
      <c r="B619"/>
      <c r="D619"/>
      <c r="E619"/>
      <c r="F619"/>
      <c r="G619"/>
    </row>
    <row r="620" spans="1:7" x14ac:dyDescent="0.25">
      <c r="A620"/>
      <c r="B620"/>
      <c r="D620"/>
      <c r="E620"/>
      <c r="F620"/>
      <c r="G620"/>
    </row>
    <row r="621" spans="1:7" x14ac:dyDescent="0.25">
      <c r="A621"/>
      <c r="B621"/>
      <c r="D621"/>
      <c r="E621"/>
      <c r="F621"/>
      <c r="G621"/>
    </row>
    <row r="622" spans="1:7" x14ac:dyDescent="0.25">
      <c r="A622"/>
      <c r="B622"/>
      <c r="D622"/>
      <c r="E622"/>
      <c r="F622"/>
      <c r="G622"/>
    </row>
    <row r="623" spans="1:7" x14ac:dyDescent="0.25">
      <c r="A623"/>
      <c r="B623"/>
      <c r="D623"/>
      <c r="E623"/>
      <c r="F623"/>
      <c r="G623"/>
    </row>
    <row r="624" spans="1:7" x14ac:dyDescent="0.25">
      <c r="A624"/>
      <c r="B624"/>
      <c r="D624"/>
      <c r="E624"/>
      <c r="F624"/>
      <c r="G624"/>
    </row>
    <row r="625" spans="1:7" x14ac:dyDescent="0.25">
      <c r="A625"/>
      <c r="B625"/>
      <c r="D625"/>
      <c r="E625"/>
      <c r="F625"/>
      <c r="G625"/>
    </row>
    <row r="626" spans="1:7" x14ac:dyDescent="0.25">
      <c r="A626"/>
      <c r="B626"/>
      <c r="D626"/>
      <c r="E626"/>
      <c r="F626"/>
      <c r="G626"/>
    </row>
    <row r="627" spans="1:7" x14ac:dyDescent="0.25">
      <c r="A627"/>
      <c r="B627"/>
      <c r="D627"/>
      <c r="E627"/>
      <c r="F627"/>
      <c r="G627"/>
    </row>
    <row r="628" spans="1:7" x14ac:dyDescent="0.25">
      <c r="A628"/>
      <c r="B628"/>
      <c r="D628"/>
      <c r="E628"/>
      <c r="F628"/>
      <c r="G628"/>
    </row>
    <row r="629" spans="1:7" x14ac:dyDescent="0.25">
      <c r="A629"/>
      <c r="B629"/>
      <c r="D629"/>
      <c r="E629"/>
      <c r="F629"/>
      <c r="G629"/>
    </row>
    <row r="630" spans="1:7" x14ac:dyDescent="0.25">
      <c r="A630"/>
      <c r="B630"/>
      <c r="D630"/>
      <c r="E630"/>
      <c r="F630"/>
      <c r="G630"/>
    </row>
    <row r="631" spans="1:7" x14ac:dyDescent="0.25">
      <c r="A631"/>
      <c r="B631"/>
      <c r="D631"/>
      <c r="E631"/>
      <c r="F631"/>
      <c r="G631"/>
    </row>
    <row r="632" spans="1:7" x14ac:dyDescent="0.25">
      <c r="A632"/>
      <c r="B632"/>
      <c r="D632"/>
      <c r="E632"/>
      <c r="F632"/>
      <c r="G632"/>
    </row>
    <row r="633" spans="1:7" x14ac:dyDescent="0.25">
      <c r="A633"/>
      <c r="B633"/>
      <c r="D633"/>
      <c r="E633"/>
      <c r="F633"/>
      <c r="G633"/>
    </row>
    <row r="634" spans="1:7" x14ac:dyDescent="0.25">
      <c r="A634"/>
      <c r="B634"/>
      <c r="D634"/>
      <c r="E634"/>
      <c r="F634"/>
      <c r="G634"/>
    </row>
    <row r="635" spans="1:7" x14ac:dyDescent="0.25">
      <c r="A635"/>
      <c r="B635"/>
      <c r="D635"/>
      <c r="E635"/>
      <c r="F635"/>
      <c r="G635"/>
    </row>
    <row r="636" spans="1:7" x14ac:dyDescent="0.25">
      <c r="A636"/>
      <c r="B636"/>
      <c r="D636"/>
      <c r="E636"/>
      <c r="F636"/>
      <c r="G636"/>
    </row>
    <row r="637" spans="1:7" x14ac:dyDescent="0.25">
      <c r="A637"/>
      <c r="B637"/>
      <c r="D637"/>
      <c r="E637"/>
      <c r="F637"/>
      <c r="G637"/>
    </row>
    <row r="638" spans="1:7" x14ac:dyDescent="0.25">
      <c r="A638"/>
      <c r="B638"/>
      <c r="D638"/>
      <c r="E638"/>
      <c r="F638"/>
      <c r="G638"/>
    </row>
    <row r="639" spans="1:7" x14ac:dyDescent="0.25">
      <c r="A639"/>
      <c r="B639"/>
      <c r="D639"/>
      <c r="E639"/>
      <c r="F639"/>
      <c r="G639"/>
    </row>
    <row r="640" spans="1:7" x14ac:dyDescent="0.25">
      <c r="A640"/>
      <c r="B640"/>
      <c r="D640"/>
      <c r="E640"/>
      <c r="F640"/>
      <c r="G640"/>
    </row>
    <row r="641" spans="1:7" x14ac:dyDescent="0.25">
      <c r="A641"/>
      <c r="B641"/>
      <c r="D641"/>
      <c r="E641"/>
      <c r="F641"/>
      <c r="G641"/>
    </row>
    <row r="642" spans="1:7" x14ac:dyDescent="0.25">
      <c r="A642"/>
      <c r="B642"/>
      <c r="D642"/>
      <c r="E642"/>
      <c r="F642"/>
      <c r="G642"/>
    </row>
    <row r="643" spans="1:7" x14ac:dyDescent="0.25">
      <c r="A643"/>
      <c r="B643"/>
      <c r="D643"/>
      <c r="E643"/>
      <c r="F643"/>
      <c r="G643"/>
    </row>
    <row r="644" spans="1:7" x14ac:dyDescent="0.25">
      <c r="A644"/>
      <c r="B644"/>
      <c r="D644"/>
      <c r="E644"/>
      <c r="F644"/>
      <c r="G644"/>
    </row>
    <row r="645" spans="1:7" x14ac:dyDescent="0.25">
      <c r="A645"/>
      <c r="B645"/>
      <c r="D645"/>
      <c r="E645"/>
      <c r="F645"/>
      <c r="G645"/>
    </row>
    <row r="646" spans="1:7" x14ac:dyDescent="0.25">
      <c r="A646"/>
      <c r="B646"/>
      <c r="D646"/>
      <c r="E646"/>
      <c r="F646"/>
      <c r="G646"/>
    </row>
    <row r="647" spans="1:7" x14ac:dyDescent="0.25">
      <c r="A647"/>
      <c r="B647"/>
      <c r="D647"/>
      <c r="E647"/>
      <c r="F647"/>
      <c r="G647"/>
    </row>
    <row r="648" spans="1:7" x14ac:dyDescent="0.25">
      <c r="A648"/>
      <c r="B648"/>
      <c r="D648"/>
      <c r="E648"/>
      <c r="F648"/>
      <c r="G648"/>
    </row>
    <row r="649" spans="1:7" x14ac:dyDescent="0.25">
      <c r="A649"/>
      <c r="B649"/>
      <c r="D649"/>
      <c r="E649"/>
      <c r="F649"/>
      <c r="G649"/>
    </row>
    <row r="650" spans="1:7" x14ac:dyDescent="0.25">
      <c r="A650"/>
      <c r="B650"/>
      <c r="D650"/>
      <c r="E650"/>
      <c r="F650"/>
      <c r="G650"/>
    </row>
    <row r="651" spans="1:7" x14ac:dyDescent="0.25">
      <c r="A651"/>
      <c r="B651"/>
      <c r="D651"/>
      <c r="E651"/>
      <c r="F651"/>
      <c r="G651"/>
    </row>
    <row r="652" spans="1:7" x14ac:dyDescent="0.25">
      <c r="A652"/>
      <c r="B652"/>
      <c r="D652"/>
      <c r="E652"/>
      <c r="F652"/>
      <c r="G652"/>
    </row>
    <row r="653" spans="1:7" x14ac:dyDescent="0.25">
      <c r="A653"/>
      <c r="B653"/>
      <c r="D653"/>
      <c r="E653"/>
      <c r="F653"/>
      <c r="G653"/>
    </row>
    <row r="654" spans="1:7" x14ac:dyDescent="0.25">
      <c r="A654"/>
      <c r="B654"/>
      <c r="D654"/>
      <c r="E654"/>
      <c r="F654"/>
      <c r="G654"/>
    </row>
    <row r="655" spans="1:7" x14ac:dyDescent="0.25">
      <c r="A655"/>
      <c r="B655"/>
      <c r="D655"/>
      <c r="E655"/>
      <c r="F655"/>
      <c r="G655"/>
    </row>
    <row r="656" spans="1:7" x14ac:dyDescent="0.25">
      <c r="A656"/>
      <c r="B656"/>
      <c r="D656"/>
      <c r="E656"/>
      <c r="F656"/>
      <c r="G656"/>
    </row>
    <row r="657" spans="1:7" x14ac:dyDescent="0.25">
      <c r="A657"/>
      <c r="B657"/>
      <c r="D657"/>
      <c r="E657"/>
      <c r="F657"/>
      <c r="G657"/>
    </row>
    <row r="658" spans="1:7" x14ac:dyDescent="0.25">
      <c r="A658"/>
      <c r="B658"/>
      <c r="D658"/>
      <c r="E658"/>
      <c r="F658"/>
      <c r="G658"/>
    </row>
    <row r="659" spans="1:7" x14ac:dyDescent="0.25">
      <c r="A659"/>
      <c r="B659"/>
      <c r="D659"/>
      <c r="E659"/>
      <c r="F659"/>
      <c r="G659"/>
    </row>
    <row r="660" spans="1:7" x14ac:dyDescent="0.25">
      <c r="A660"/>
      <c r="B660"/>
      <c r="D660"/>
      <c r="E660"/>
      <c r="F660"/>
      <c r="G660"/>
    </row>
    <row r="661" spans="1:7" x14ac:dyDescent="0.25">
      <c r="A661"/>
      <c r="B661"/>
      <c r="D661"/>
      <c r="E661"/>
      <c r="F661"/>
      <c r="G661"/>
    </row>
    <row r="662" spans="1:7" x14ac:dyDescent="0.25">
      <c r="A662"/>
      <c r="B662"/>
      <c r="D662"/>
      <c r="E662"/>
      <c r="F662"/>
      <c r="G662"/>
    </row>
    <row r="663" spans="1:7" x14ac:dyDescent="0.25">
      <c r="A663"/>
      <c r="B663"/>
      <c r="D663"/>
      <c r="E663"/>
      <c r="F663"/>
      <c r="G663"/>
    </row>
    <row r="664" spans="1:7" x14ac:dyDescent="0.25">
      <c r="A664"/>
      <c r="B664"/>
      <c r="D664"/>
      <c r="E664"/>
      <c r="F664"/>
      <c r="G664"/>
    </row>
    <row r="665" spans="1:7" x14ac:dyDescent="0.25">
      <c r="A665"/>
      <c r="B665"/>
      <c r="D665"/>
      <c r="E665"/>
      <c r="F665"/>
      <c r="G665"/>
    </row>
    <row r="666" spans="1:7" x14ac:dyDescent="0.25">
      <c r="A666"/>
      <c r="B666"/>
      <c r="D666"/>
      <c r="E666"/>
      <c r="F666"/>
      <c r="G666"/>
    </row>
    <row r="667" spans="1:7" x14ac:dyDescent="0.25">
      <c r="A667"/>
      <c r="B667"/>
      <c r="D667"/>
      <c r="E667"/>
      <c r="F667"/>
      <c r="G667"/>
    </row>
    <row r="668" spans="1:7" x14ac:dyDescent="0.25">
      <c r="A668"/>
      <c r="B668"/>
      <c r="D668"/>
      <c r="E668"/>
      <c r="F668"/>
      <c r="G668"/>
    </row>
    <row r="669" spans="1:7" x14ac:dyDescent="0.25">
      <c r="A669"/>
      <c r="B669"/>
      <c r="D669"/>
      <c r="E669"/>
      <c r="F669"/>
      <c r="G669"/>
    </row>
    <row r="670" spans="1:7" x14ac:dyDescent="0.25">
      <c r="A670"/>
      <c r="B670"/>
      <c r="D670"/>
      <c r="E670"/>
      <c r="F670"/>
      <c r="G670"/>
    </row>
    <row r="671" spans="1:7" x14ac:dyDescent="0.25">
      <c r="A671"/>
      <c r="B671"/>
      <c r="D671"/>
      <c r="E671"/>
      <c r="F671"/>
      <c r="G671"/>
    </row>
    <row r="672" spans="1:7" x14ac:dyDescent="0.25">
      <c r="A672"/>
      <c r="B672"/>
      <c r="D672"/>
      <c r="E672"/>
      <c r="F672"/>
      <c r="G672"/>
    </row>
    <row r="673" spans="1:7" x14ac:dyDescent="0.25">
      <c r="A673"/>
      <c r="B673"/>
      <c r="D673"/>
      <c r="E673"/>
      <c r="F673"/>
      <c r="G673"/>
    </row>
    <row r="674" spans="1:7" x14ac:dyDescent="0.25">
      <c r="A674"/>
      <c r="B674"/>
      <c r="D674"/>
      <c r="E674"/>
      <c r="F674"/>
      <c r="G674"/>
    </row>
    <row r="675" spans="1:7" x14ac:dyDescent="0.25">
      <c r="A675"/>
      <c r="B675"/>
      <c r="D675"/>
      <c r="E675"/>
      <c r="F675"/>
      <c r="G675"/>
    </row>
    <row r="676" spans="1:7" x14ac:dyDescent="0.25">
      <c r="A676"/>
      <c r="B676"/>
      <c r="D676"/>
      <c r="E676"/>
      <c r="F676"/>
      <c r="G676"/>
    </row>
    <row r="677" spans="1:7" x14ac:dyDescent="0.25">
      <c r="A677"/>
      <c r="B677"/>
      <c r="D677"/>
      <c r="E677"/>
      <c r="F677"/>
      <c r="G677"/>
    </row>
    <row r="678" spans="1:7" x14ac:dyDescent="0.25">
      <c r="A678"/>
      <c r="B678"/>
      <c r="D678"/>
      <c r="E678"/>
      <c r="F678"/>
      <c r="G678"/>
    </row>
    <row r="679" spans="1:7" x14ac:dyDescent="0.25">
      <c r="A679"/>
      <c r="B679"/>
      <c r="D679"/>
      <c r="E679"/>
      <c r="F679"/>
      <c r="G679"/>
    </row>
    <row r="680" spans="1:7" x14ac:dyDescent="0.25">
      <c r="A680"/>
      <c r="B680"/>
      <c r="D680"/>
      <c r="E680"/>
      <c r="F680"/>
      <c r="G680"/>
    </row>
    <row r="681" spans="1:7" x14ac:dyDescent="0.25">
      <c r="A681"/>
      <c r="B681"/>
      <c r="D681"/>
      <c r="E681"/>
      <c r="F681"/>
      <c r="G681"/>
    </row>
    <row r="682" spans="1:7" x14ac:dyDescent="0.25">
      <c r="A682"/>
      <c r="B682"/>
      <c r="D682"/>
      <c r="E682"/>
      <c r="F682"/>
      <c r="G682"/>
    </row>
    <row r="683" spans="1:7" x14ac:dyDescent="0.25">
      <c r="A683"/>
      <c r="B683"/>
      <c r="D683"/>
      <c r="E683"/>
      <c r="F683"/>
      <c r="G683"/>
    </row>
    <row r="684" spans="1:7" x14ac:dyDescent="0.25">
      <c r="A684"/>
      <c r="B684"/>
      <c r="D684"/>
      <c r="E684"/>
      <c r="F684"/>
      <c r="G684"/>
    </row>
    <row r="685" spans="1:7" x14ac:dyDescent="0.25">
      <c r="A685"/>
      <c r="B685"/>
      <c r="D685"/>
      <c r="E685"/>
      <c r="F685"/>
      <c r="G685"/>
    </row>
    <row r="686" spans="1:7" x14ac:dyDescent="0.25">
      <c r="A686"/>
      <c r="B686"/>
      <c r="D686"/>
      <c r="E686"/>
      <c r="F686"/>
      <c r="G686"/>
    </row>
    <row r="687" spans="1:7" x14ac:dyDescent="0.25">
      <c r="A687"/>
      <c r="B687"/>
      <c r="D687"/>
      <c r="E687"/>
      <c r="F687"/>
      <c r="G687"/>
    </row>
    <row r="688" spans="1:7" x14ac:dyDescent="0.25">
      <c r="A688"/>
      <c r="B688"/>
      <c r="D688"/>
      <c r="E688"/>
      <c r="F688"/>
      <c r="G688"/>
    </row>
    <row r="689" spans="1:7" x14ac:dyDescent="0.25">
      <c r="A689"/>
      <c r="B689"/>
      <c r="D689"/>
      <c r="E689"/>
      <c r="F689"/>
      <c r="G689"/>
    </row>
    <row r="690" spans="1:7" x14ac:dyDescent="0.25">
      <c r="A690"/>
      <c r="B690"/>
      <c r="D690"/>
      <c r="E690"/>
      <c r="F690"/>
      <c r="G690"/>
    </row>
    <row r="691" spans="1:7" x14ac:dyDescent="0.25">
      <c r="A691"/>
      <c r="B691"/>
      <c r="D691"/>
      <c r="E691"/>
      <c r="F691"/>
      <c r="G691"/>
    </row>
    <row r="692" spans="1:7" x14ac:dyDescent="0.25">
      <c r="A692"/>
      <c r="B692"/>
      <c r="D692"/>
      <c r="E692"/>
      <c r="F692"/>
      <c r="G692"/>
    </row>
    <row r="693" spans="1:7" x14ac:dyDescent="0.25">
      <c r="A693"/>
      <c r="B693"/>
      <c r="D693"/>
      <c r="E693"/>
      <c r="F693"/>
      <c r="G693"/>
    </row>
    <row r="694" spans="1:7" x14ac:dyDescent="0.25">
      <c r="A694"/>
      <c r="B694"/>
      <c r="D694"/>
      <c r="E694"/>
      <c r="F694"/>
      <c r="G694"/>
    </row>
    <row r="695" spans="1:7" x14ac:dyDescent="0.25">
      <c r="A695"/>
      <c r="B695"/>
      <c r="D695"/>
      <c r="E695"/>
      <c r="F695"/>
      <c r="G695"/>
    </row>
    <row r="696" spans="1:7" x14ac:dyDescent="0.25">
      <c r="A696"/>
      <c r="B696"/>
      <c r="D696"/>
      <c r="E696"/>
      <c r="F696"/>
      <c r="G696"/>
    </row>
    <row r="697" spans="1:7" x14ac:dyDescent="0.25">
      <c r="A697"/>
      <c r="B697"/>
      <c r="D697"/>
      <c r="E697"/>
      <c r="F697"/>
      <c r="G697"/>
    </row>
    <row r="698" spans="1:7" x14ac:dyDescent="0.25">
      <c r="A698"/>
      <c r="B698"/>
      <c r="D698"/>
      <c r="E698"/>
      <c r="F698"/>
      <c r="G698"/>
    </row>
    <row r="699" spans="1:7" x14ac:dyDescent="0.25">
      <c r="A699"/>
      <c r="B699"/>
      <c r="D699"/>
      <c r="E699"/>
      <c r="F699"/>
      <c r="G699"/>
    </row>
    <row r="700" spans="1:7" x14ac:dyDescent="0.25">
      <c r="A700"/>
      <c r="B700"/>
      <c r="D700"/>
      <c r="E700"/>
      <c r="F700"/>
      <c r="G700"/>
    </row>
    <row r="701" spans="1:7" x14ac:dyDescent="0.25">
      <c r="A701"/>
      <c r="B701"/>
      <c r="D701"/>
      <c r="E701"/>
      <c r="F701"/>
      <c r="G701"/>
    </row>
    <row r="702" spans="1:7" x14ac:dyDescent="0.25">
      <c r="A702"/>
      <c r="B702"/>
      <c r="D702"/>
      <c r="E702"/>
      <c r="F702"/>
      <c r="G702"/>
    </row>
    <row r="703" spans="1:7" x14ac:dyDescent="0.25">
      <c r="A703"/>
      <c r="B703"/>
      <c r="D703"/>
      <c r="E703"/>
      <c r="F703"/>
      <c r="G703"/>
    </row>
    <row r="704" spans="1:7" x14ac:dyDescent="0.25">
      <c r="A704"/>
      <c r="B704"/>
      <c r="D704"/>
      <c r="E704"/>
      <c r="F704"/>
      <c r="G704"/>
    </row>
    <row r="705" spans="1:7" x14ac:dyDescent="0.25">
      <c r="A705"/>
      <c r="B705"/>
      <c r="D705"/>
      <c r="E705"/>
      <c r="F705"/>
      <c r="G705"/>
    </row>
    <row r="706" spans="1:7" x14ac:dyDescent="0.25">
      <c r="A706"/>
      <c r="B706"/>
      <c r="D706"/>
      <c r="E706"/>
      <c r="F706"/>
      <c r="G706"/>
    </row>
    <row r="707" spans="1:7" x14ac:dyDescent="0.25">
      <c r="A707"/>
      <c r="B707"/>
      <c r="D707"/>
      <c r="E707"/>
      <c r="F707"/>
      <c r="G707"/>
    </row>
    <row r="708" spans="1:7" x14ac:dyDescent="0.25">
      <c r="A708"/>
      <c r="B708"/>
      <c r="D708"/>
      <c r="E708"/>
      <c r="F708"/>
      <c r="G708"/>
    </row>
    <row r="709" spans="1:7" x14ac:dyDescent="0.25">
      <c r="A709"/>
      <c r="B709"/>
      <c r="D709"/>
      <c r="E709"/>
      <c r="F709"/>
      <c r="G709"/>
    </row>
    <row r="710" spans="1:7" x14ac:dyDescent="0.25">
      <c r="A710"/>
      <c r="B710"/>
      <c r="D710"/>
      <c r="E710"/>
      <c r="F710"/>
      <c r="G710"/>
    </row>
    <row r="711" spans="1:7" x14ac:dyDescent="0.25">
      <c r="A711"/>
      <c r="B711"/>
      <c r="D711"/>
      <c r="E711"/>
      <c r="F711"/>
      <c r="G711"/>
    </row>
    <row r="712" spans="1:7" x14ac:dyDescent="0.25">
      <c r="A712"/>
      <c r="B712"/>
      <c r="D712"/>
      <c r="E712"/>
      <c r="F712"/>
      <c r="G712"/>
    </row>
    <row r="713" spans="1:7" x14ac:dyDescent="0.25">
      <c r="A713"/>
      <c r="B713"/>
      <c r="D713"/>
      <c r="E713"/>
      <c r="F713"/>
      <c r="G713"/>
    </row>
    <row r="714" spans="1:7" x14ac:dyDescent="0.25">
      <c r="A714"/>
      <c r="B714"/>
      <c r="D714"/>
      <c r="E714"/>
      <c r="F714"/>
      <c r="G714"/>
    </row>
    <row r="715" spans="1:7" x14ac:dyDescent="0.25">
      <c r="A715"/>
      <c r="B715"/>
      <c r="D715"/>
      <c r="E715"/>
      <c r="F715"/>
      <c r="G715"/>
    </row>
    <row r="716" spans="1:7" x14ac:dyDescent="0.25">
      <c r="A716"/>
      <c r="B716"/>
      <c r="D716"/>
      <c r="E716"/>
      <c r="F716"/>
      <c r="G716"/>
    </row>
    <row r="717" spans="1:7" x14ac:dyDescent="0.25">
      <c r="A717"/>
      <c r="B717"/>
      <c r="D717"/>
      <c r="E717"/>
      <c r="F717"/>
      <c r="G717"/>
    </row>
    <row r="718" spans="1:7" x14ac:dyDescent="0.25">
      <c r="A718"/>
      <c r="B718"/>
      <c r="D718"/>
      <c r="E718"/>
      <c r="F718"/>
      <c r="G718"/>
    </row>
    <row r="719" spans="1:7" x14ac:dyDescent="0.25">
      <c r="A719"/>
      <c r="B719"/>
      <c r="D719"/>
      <c r="E719"/>
      <c r="F719"/>
      <c r="G719"/>
    </row>
    <row r="720" spans="1:7" x14ac:dyDescent="0.25">
      <c r="A720"/>
      <c r="B720"/>
      <c r="D720"/>
      <c r="E720"/>
      <c r="F720"/>
      <c r="G720"/>
    </row>
    <row r="721" spans="1:7" x14ac:dyDescent="0.25">
      <c r="A721"/>
      <c r="B721"/>
      <c r="D721"/>
      <c r="E721"/>
      <c r="F721"/>
      <c r="G721"/>
    </row>
    <row r="722" spans="1:7" x14ac:dyDescent="0.25">
      <c r="A722"/>
      <c r="B722"/>
      <c r="D722"/>
      <c r="E722"/>
      <c r="F722"/>
      <c r="G722"/>
    </row>
    <row r="723" spans="1:7" x14ac:dyDescent="0.25">
      <c r="A723"/>
      <c r="B723"/>
      <c r="D723"/>
      <c r="E723"/>
      <c r="F723"/>
      <c r="G723"/>
    </row>
    <row r="724" spans="1:7" x14ac:dyDescent="0.25">
      <c r="A724"/>
      <c r="B724"/>
      <c r="D724"/>
      <c r="E724"/>
      <c r="F724"/>
      <c r="G724"/>
    </row>
    <row r="725" spans="1:7" x14ac:dyDescent="0.25">
      <c r="A725"/>
      <c r="B725"/>
      <c r="D725"/>
      <c r="E725"/>
      <c r="F725"/>
      <c r="G725"/>
    </row>
    <row r="726" spans="1:7" x14ac:dyDescent="0.25">
      <c r="A726"/>
      <c r="B726"/>
      <c r="D726"/>
      <c r="E726"/>
      <c r="F726"/>
      <c r="G726"/>
    </row>
    <row r="727" spans="1:7" x14ac:dyDescent="0.25">
      <c r="A727"/>
      <c r="B727"/>
      <c r="D727"/>
      <c r="E727"/>
      <c r="F727"/>
      <c r="G727"/>
    </row>
    <row r="728" spans="1:7" x14ac:dyDescent="0.25">
      <c r="A728"/>
      <c r="B728"/>
      <c r="D728"/>
      <c r="E728"/>
      <c r="F728"/>
      <c r="G728"/>
    </row>
    <row r="729" spans="1:7" x14ac:dyDescent="0.25">
      <c r="A729"/>
      <c r="B729"/>
      <c r="D729"/>
      <c r="E729"/>
      <c r="F729"/>
      <c r="G729"/>
    </row>
    <row r="730" spans="1:7" x14ac:dyDescent="0.25">
      <c r="A730"/>
      <c r="B730"/>
      <c r="D730"/>
      <c r="E730"/>
      <c r="F730"/>
      <c r="G730"/>
    </row>
    <row r="731" spans="1:7" x14ac:dyDescent="0.25">
      <c r="A731"/>
      <c r="B731"/>
      <c r="D731"/>
      <c r="E731"/>
      <c r="F731"/>
      <c r="G731"/>
    </row>
    <row r="732" spans="1:7" x14ac:dyDescent="0.25">
      <c r="A732"/>
      <c r="B732"/>
      <c r="D732"/>
      <c r="E732"/>
      <c r="F732"/>
      <c r="G732"/>
    </row>
    <row r="733" spans="1:7" x14ac:dyDescent="0.25">
      <c r="A733"/>
      <c r="B733"/>
      <c r="D733"/>
      <c r="E733"/>
      <c r="F733"/>
      <c r="G733"/>
    </row>
    <row r="734" spans="1:7" x14ac:dyDescent="0.25">
      <c r="A734"/>
      <c r="B734"/>
      <c r="D734"/>
      <c r="E734"/>
      <c r="F734"/>
      <c r="G734"/>
    </row>
    <row r="735" spans="1:7" x14ac:dyDescent="0.25">
      <c r="A735"/>
      <c r="B735"/>
      <c r="D735"/>
      <c r="E735"/>
      <c r="F735"/>
      <c r="G735"/>
    </row>
    <row r="736" spans="1:7" x14ac:dyDescent="0.25">
      <c r="A736"/>
      <c r="B736"/>
      <c r="D736"/>
      <c r="E736"/>
      <c r="F736"/>
      <c r="G736"/>
    </row>
    <row r="737" spans="1:7" x14ac:dyDescent="0.25">
      <c r="A737"/>
      <c r="B737"/>
      <c r="D737"/>
      <c r="E737"/>
      <c r="F737"/>
      <c r="G737"/>
    </row>
    <row r="738" spans="1:7" x14ac:dyDescent="0.25">
      <c r="A738"/>
      <c r="B738"/>
      <c r="D738"/>
      <c r="E738"/>
      <c r="F738"/>
      <c r="G738"/>
    </row>
    <row r="739" spans="1:7" x14ac:dyDescent="0.25">
      <c r="A739"/>
      <c r="B739"/>
      <c r="D739"/>
      <c r="E739"/>
      <c r="F739"/>
      <c r="G739"/>
    </row>
    <row r="740" spans="1:7" x14ac:dyDescent="0.25">
      <c r="A740"/>
      <c r="B740"/>
      <c r="D740"/>
      <c r="E740"/>
      <c r="F740"/>
      <c r="G740"/>
    </row>
    <row r="741" spans="1:7" x14ac:dyDescent="0.25">
      <c r="A741"/>
      <c r="B741"/>
      <c r="D741"/>
      <c r="E741"/>
      <c r="F741"/>
      <c r="G741"/>
    </row>
    <row r="742" spans="1:7" x14ac:dyDescent="0.25">
      <c r="A742"/>
      <c r="B742"/>
      <c r="D742"/>
      <c r="E742"/>
      <c r="F742"/>
      <c r="G742"/>
    </row>
    <row r="743" spans="1:7" x14ac:dyDescent="0.25">
      <c r="A743"/>
      <c r="B743"/>
      <c r="D743"/>
      <c r="E743"/>
      <c r="F743"/>
      <c r="G743"/>
    </row>
    <row r="744" spans="1:7" x14ac:dyDescent="0.25">
      <c r="A744"/>
      <c r="B744"/>
      <c r="D744"/>
      <c r="E744"/>
      <c r="F744"/>
      <c r="G744"/>
    </row>
    <row r="745" spans="1:7" x14ac:dyDescent="0.25">
      <c r="A745"/>
      <c r="B745"/>
      <c r="D745"/>
      <c r="E745"/>
      <c r="F745"/>
      <c r="G745"/>
    </row>
    <row r="746" spans="1:7" x14ac:dyDescent="0.25">
      <c r="A746"/>
      <c r="B746"/>
      <c r="D746"/>
      <c r="E746"/>
      <c r="F746"/>
      <c r="G746"/>
    </row>
    <row r="747" spans="1:7" x14ac:dyDescent="0.25">
      <c r="A747"/>
      <c r="B747"/>
      <c r="D747"/>
      <c r="E747"/>
      <c r="F747"/>
      <c r="G747"/>
    </row>
    <row r="748" spans="1:7" x14ac:dyDescent="0.25">
      <c r="A748"/>
      <c r="B748"/>
      <c r="D748"/>
      <c r="E748"/>
      <c r="F748"/>
      <c r="G748"/>
    </row>
    <row r="749" spans="1:7" x14ac:dyDescent="0.25">
      <c r="A749"/>
      <c r="B749"/>
      <c r="D749"/>
      <c r="E749"/>
      <c r="F749"/>
      <c r="G749"/>
    </row>
    <row r="750" spans="1:7" x14ac:dyDescent="0.25">
      <c r="A750"/>
      <c r="B750"/>
      <c r="D750"/>
      <c r="E750"/>
      <c r="F750"/>
      <c r="G750"/>
    </row>
    <row r="751" spans="1:7" x14ac:dyDescent="0.25">
      <c r="A751"/>
      <c r="B751"/>
      <c r="D751"/>
      <c r="E751"/>
      <c r="F751"/>
      <c r="G751"/>
    </row>
    <row r="752" spans="1:7" x14ac:dyDescent="0.25">
      <c r="A752"/>
      <c r="B752"/>
      <c r="D752"/>
      <c r="E752"/>
      <c r="F752"/>
      <c r="G752"/>
    </row>
    <row r="753" spans="1:7" x14ac:dyDescent="0.25">
      <c r="A753"/>
      <c r="B753"/>
      <c r="D753"/>
      <c r="E753"/>
      <c r="F753"/>
      <c r="G753"/>
    </row>
    <row r="754" spans="1:7" x14ac:dyDescent="0.25">
      <c r="A754"/>
      <c r="B754"/>
      <c r="D754"/>
      <c r="E754"/>
      <c r="F754"/>
      <c r="G754"/>
    </row>
    <row r="755" spans="1:7" x14ac:dyDescent="0.25">
      <c r="A755"/>
      <c r="B755"/>
      <c r="D755"/>
      <c r="E755"/>
      <c r="F755"/>
      <c r="G755"/>
    </row>
    <row r="756" spans="1:7" x14ac:dyDescent="0.25">
      <c r="A756"/>
      <c r="B756"/>
      <c r="D756"/>
      <c r="E756"/>
      <c r="F756"/>
      <c r="G756"/>
    </row>
    <row r="757" spans="1:7" x14ac:dyDescent="0.25">
      <c r="A757"/>
      <c r="B757"/>
      <c r="D757"/>
      <c r="E757"/>
      <c r="F757"/>
      <c r="G757"/>
    </row>
    <row r="758" spans="1:7" x14ac:dyDescent="0.25">
      <c r="A758"/>
      <c r="B758"/>
      <c r="D758"/>
      <c r="E758"/>
      <c r="F758"/>
      <c r="G758"/>
    </row>
    <row r="759" spans="1:7" x14ac:dyDescent="0.25">
      <c r="A759"/>
      <c r="B759"/>
      <c r="D759"/>
      <c r="E759"/>
      <c r="F759"/>
      <c r="G759"/>
    </row>
    <row r="760" spans="1:7" x14ac:dyDescent="0.25">
      <c r="A760"/>
      <c r="B760"/>
      <c r="D760"/>
      <c r="E760"/>
      <c r="F760"/>
      <c r="G760"/>
    </row>
    <row r="761" spans="1:7" x14ac:dyDescent="0.25">
      <c r="A761"/>
      <c r="B761"/>
      <c r="D761"/>
      <c r="E761"/>
      <c r="F761"/>
      <c r="G761"/>
    </row>
    <row r="762" spans="1:7" x14ac:dyDescent="0.25">
      <c r="A762"/>
      <c r="B762"/>
      <c r="D762"/>
      <c r="E762"/>
      <c r="F762"/>
      <c r="G762"/>
    </row>
    <row r="763" spans="1:7" x14ac:dyDescent="0.25">
      <c r="A763"/>
      <c r="B763"/>
      <c r="D763"/>
      <c r="E763"/>
      <c r="F763"/>
      <c r="G763"/>
    </row>
    <row r="764" spans="1:7" x14ac:dyDescent="0.25">
      <c r="A764"/>
      <c r="B764"/>
      <c r="D764"/>
      <c r="E764"/>
      <c r="F764"/>
      <c r="G764"/>
    </row>
    <row r="765" spans="1:7" x14ac:dyDescent="0.25">
      <c r="A765"/>
      <c r="B765"/>
      <c r="D765"/>
      <c r="E765"/>
      <c r="F765"/>
      <c r="G765"/>
    </row>
    <row r="766" spans="1:7" x14ac:dyDescent="0.25">
      <c r="A766"/>
      <c r="B766"/>
      <c r="D766"/>
      <c r="E766"/>
      <c r="F766"/>
      <c r="G766"/>
    </row>
    <row r="767" spans="1:7" x14ac:dyDescent="0.25">
      <c r="A767"/>
      <c r="B767"/>
      <c r="D767"/>
      <c r="E767"/>
      <c r="F767"/>
      <c r="G767"/>
    </row>
    <row r="768" spans="1:7" x14ac:dyDescent="0.25">
      <c r="A768"/>
      <c r="B768"/>
      <c r="D768"/>
      <c r="E768"/>
      <c r="F768"/>
      <c r="G768"/>
    </row>
    <row r="769" spans="1:7" x14ac:dyDescent="0.25">
      <c r="A769"/>
      <c r="B769"/>
      <c r="D769"/>
      <c r="E769"/>
      <c r="F769"/>
      <c r="G769"/>
    </row>
    <row r="770" spans="1:7" x14ac:dyDescent="0.25">
      <c r="A770"/>
      <c r="B770"/>
      <c r="D770"/>
      <c r="E770"/>
      <c r="F770"/>
      <c r="G770"/>
    </row>
    <row r="771" spans="1:7" x14ac:dyDescent="0.25">
      <c r="A771"/>
      <c r="B771"/>
      <c r="D771"/>
      <c r="E771"/>
      <c r="F771"/>
      <c r="G771"/>
    </row>
    <row r="772" spans="1:7" x14ac:dyDescent="0.25">
      <c r="A772"/>
      <c r="B772"/>
      <c r="D772"/>
      <c r="E772"/>
      <c r="F772"/>
      <c r="G772"/>
    </row>
    <row r="773" spans="1:7" x14ac:dyDescent="0.25">
      <c r="A773"/>
      <c r="B773"/>
      <c r="D773"/>
      <c r="E773"/>
      <c r="F773"/>
      <c r="G773"/>
    </row>
    <row r="774" spans="1:7" x14ac:dyDescent="0.25">
      <c r="A774"/>
      <c r="B774"/>
      <c r="D774"/>
      <c r="E774"/>
      <c r="F774"/>
      <c r="G774"/>
    </row>
    <row r="775" spans="1:7" x14ac:dyDescent="0.25">
      <c r="A775"/>
      <c r="B775"/>
      <c r="D775"/>
      <c r="E775"/>
      <c r="F775"/>
      <c r="G775"/>
    </row>
    <row r="776" spans="1:7" x14ac:dyDescent="0.25">
      <c r="A776"/>
      <c r="B776"/>
      <c r="D776"/>
      <c r="E776"/>
      <c r="F776"/>
      <c r="G776"/>
    </row>
    <row r="777" spans="1:7" x14ac:dyDescent="0.25">
      <c r="A777"/>
      <c r="B777"/>
      <c r="D777"/>
      <c r="E777"/>
      <c r="F777"/>
      <c r="G777"/>
    </row>
    <row r="778" spans="1:7" x14ac:dyDescent="0.25">
      <c r="A778"/>
      <c r="B778"/>
      <c r="D778"/>
      <c r="E778"/>
      <c r="F778"/>
      <c r="G778"/>
    </row>
    <row r="779" spans="1:7" x14ac:dyDescent="0.25">
      <c r="A779"/>
      <c r="B779"/>
      <c r="D779"/>
      <c r="E779"/>
      <c r="F779"/>
      <c r="G779"/>
    </row>
    <row r="780" spans="1:7" x14ac:dyDescent="0.25">
      <c r="A780"/>
      <c r="B780"/>
      <c r="D780"/>
      <c r="E780"/>
      <c r="F780"/>
      <c r="G780"/>
    </row>
    <row r="781" spans="1:7" x14ac:dyDescent="0.25">
      <c r="A781"/>
      <c r="B781"/>
      <c r="D781"/>
      <c r="E781"/>
      <c r="F781"/>
      <c r="G781"/>
    </row>
    <row r="782" spans="1:7" x14ac:dyDescent="0.25">
      <c r="A782"/>
      <c r="B782"/>
      <c r="D782"/>
      <c r="E782"/>
      <c r="F782"/>
      <c r="G782"/>
    </row>
    <row r="783" spans="1:7" x14ac:dyDescent="0.25">
      <c r="A783"/>
      <c r="B783"/>
      <c r="D783"/>
      <c r="E783"/>
      <c r="F783"/>
      <c r="G783"/>
    </row>
    <row r="784" spans="1:7" x14ac:dyDescent="0.25">
      <c r="A784"/>
      <c r="B784"/>
      <c r="D784"/>
      <c r="E784"/>
      <c r="F784"/>
      <c r="G784"/>
    </row>
    <row r="785" spans="1:7" x14ac:dyDescent="0.25">
      <c r="A785"/>
      <c r="B785"/>
      <c r="D785"/>
      <c r="E785"/>
      <c r="F785"/>
      <c r="G785"/>
    </row>
    <row r="786" spans="1:7" x14ac:dyDescent="0.25">
      <c r="A786"/>
      <c r="B786"/>
      <c r="D786"/>
      <c r="E786"/>
      <c r="F786"/>
      <c r="G786"/>
    </row>
    <row r="787" spans="1:7" x14ac:dyDescent="0.25">
      <c r="A787"/>
      <c r="B787"/>
      <c r="D787"/>
      <c r="E787"/>
      <c r="F787"/>
      <c r="G787"/>
    </row>
    <row r="788" spans="1:7" x14ac:dyDescent="0.25">
      <c r="A788"/>
      <c r="B788"/>
      <c r="D788"/>
      <c r="E788"/>
      <c r="F788"/>
      <c r="G788"/>
    </row>
    <row r="789" spans="1:7" x14ac:dyDescent="0.25">
      <c r="A789"/>
      <c r="B789"/>
      <c r="D789"/>
      <c r="E789"/>
      <c r="F789"/>
      <c r="G789"/>
    </row>
    <row r="790" spans="1:7" x14ac:dyDescent="0.25">
      <c r="A790"/>
      <c r="B790"/>
      <c r="D790"/>
      <c r="E790"/>
      <c r="F790"/>
      <c r="G790"/>
    </row>
    <row r="791" spans="1:7" x14ac:dyDescent="0.25">
      <c r="A791"/>
      <c r="B791"/>
      <c r="D791"/>
      <c r="E791"/>
      <c r="F791"/>
      <c r="G791"/>
    </row>
    <row r="792" spans="1:7" x14ac:dyDescent="0.25">
      <c r="A792"/>
      <c r="B792"/>
      <c r="D792"/>
      <c r="E792"/>
      <c r="F792"/>
      <c r="G792"/>
    </row>
    <row r="793" spans="1:7" x14ac:dyDescent="0.25">
      <c r="A793"/>
      <c r="B793"/>
      <c r="D793"/>
      <c r="E793"/>
      <c r="F793"/>
      <c r="G793"/>
    </row>
    <row r="794" spans="1:7" x14ac:dyDescent="0.25">
      <c r="A794"/>
      <c r="B794"/>
      <c r="D794"/>
      <c r="E794"/>
      <c r="F794"/>
      <c r="G794"/>
    </row>
    <row r="795" spans="1:7" x14ac:dyDescent="0.25">
      <c r="A795"/>
      <c r="B795"/>
      <c r="D795"/>
      <c r="E795"/>
      <c r="F795"/>
      <c r="G795"/>
    </row>
    <row r="796" spans="1:7" x14ac:dyDescent="0.25">
      <c r="A796"/>
      <c r="B796"/>
      <c r="D796"/>
      <c r="E796"/>
      <c r="F796"/>
      <c r="G796"/>
    </row>
    <row r="797" spans="1:7" x14ac:dyDescent="0.25">
      <c r="A797"/>
      <c r="B797"/>
      <c r="D797"/>
      <c r="E797"/>
      <c r="F797"/>
      <c r="G797"/>
    </row>
    <row r="798" spans="1:7" x14ac:dyDescent="0.25">
      <c r="A798"/>
      <c r="B798"/>
      <c r="D798"/>
      <c r="E798"/>
      <c r="F798"/>
      <c r="G798"/>
    </row>
    <row r="799" spans="1:7" x14ac:dyDescent="0.25">
      <c r="A799"/>
      <c r="B799"/>
      <c r="D799"/>
      <c r="E799"/>
      <c r="F799"/>
      <c r="G799"/>
    </row>
    <row r="800" spans="1:7" x14ac:dyDescent="0.25">
      <c r="A800"/>
      <c r="B800"/>
      <c r="D800"/>
      <c r="E800"/>
      <c r="F800"/>
      <c r="G800"/>
    </row>
    <row r="801" spans="1:7" x14ac:dyDescent="0.25">
      <c r="A801"/>
      <c r="B801"/>
      <c r="D801"/>
      <c r="E801"/>
      <c r="F801"/>
      <c r="G801"/>
    </row>
    <row r="802" spans="1:7" x14ac:dyDescent="0.25">
      <c r="A802"/>
      <c r="B802"/>
      <c r="D802"/>
      <c r="E802"/>
      <c r="F802"/>
      <c r="G802"/>
    </row>
    <row r="803" spans="1:7" x14ac:dyDescent="0.25">
      <c r="A803"/>
      <c r="B803"/>
      <c r="D803"/>
      <c r="E803"/>
      <c r="F803"/>
      <c r="G803"/>
    </row>
    <row r="804" spans="1:7" x14ac:dyDescent="0.25">
      <c r="A804"/>
      <c r="B804"/>
      <c r="D804"/>
      <c r="E804"/>
      <c r="F804"/>
      <c r="G804"/>
    </row>
    <row r="805" spans="1:7" x14ac:dyDescent="0.25">
      <c r="A805"/>
      <c r="B805"/>
      <c r="D805"/>
      <c r="E805"/>
      <c r="F805"/>
      <c r="G805"/>
    </row>
    <row r="806" spans="1:7" x14ac:dyDescent="0.25">
      <c r="A806"/>
      <c r="B806"/>
      <c r="D806"/>
      <c r="E806"/>
      <c r="F806"/>
      <c r="G806"/>
    </row>
    <row r="807" spans="1:7" x14ac:dyDescent="0.25">
      <c r="A807"/>
      <c r="B807"/>
      <c r="D807"/>
      <c r="E807"/>
      <c r="F807"/>
      <c r="G807"/>
    </row>
    <row r="808" spans="1:7" x14ac:dyDescent="0.25">
      <c r="A808"/>
      <c r="B808"/>
      <c r="D808"/>
      <c r="E808"/>
      <c r="F808"/>
      <c r="G808"/>
    </row>
    <row r="809" spans="1:7" x14ac:dyDescent="0.25">
      <c r="A809"/>
      <c r="B809"/>
      <c r="D809"/>
      <c r="E809"/>
      <c r="F809"/>
      <c r="G809"/>
    </row>
    <row r="810" spans="1:7" x14ac:dyDescent="0.25">
      <c r="A810"/>
      <c r="B810"/>
      <c r="D810"/>
      <c r="E810"/>
      <c r="F810"/>
      <c r="G810"/>
    </row>
    <row r="811" spans="1:7" x14ac:dyDescent="0.25">
      <c r="A811"/>
      <c r="B811"/>
      <c r="D811"/>
      <c r="E811"/>
      <c r="F811"/>
      <c r="G811"/>
    </row>
    <row r="812" spans="1:7" x14ac:dyDescent="0.25">
      <c r="A812"/>
      <c r="B812"/>
      <c r="D812"/>
      <c r="E812"/>
      <c r="F812"/>
      <c r="G812"/>
    </row>
    <row r="813" spans="1:7" x14ac:dyDescent="0.25">
      <c r="A813"/>
      <c r="B813"/>
      <c r="D813"/>
      <c r="E813"/>
      <c r="F813"/>
      <c r="G813"/>
    </row>
    <row r="814" spans="1:7" x14ac:dyDescent="0.25">
      <c r="A814"/>
      <c r="B814"/>
      <c r="D814"/>
      <c r="E814"/>
      <c r="F814"/>
      <c r="G814"/>
    </row>
    <row r="815" spans="1:7" x14ac:dyDescent="0.25">
      <c r="A815"/>
      <c r="B815"/>
      <c r="D815"/>
      <c r="E815"/>
      <c r="F815"/>
      <c r="G815"/>
    </row>
    <row r="816" spans="1:7" x14ac:dyDescent="0.25">
      <c r="A816"/>
      <c r="B816"/>
      <c r="D816"/>
      <c r="E816"/>
      <c r="F816"/>
      <c r="G816"/>
    </row>
    <row r="817" spans="1:7" x14ac:dyDescent="0.25">
      <c r="A817"/>
      <c r="B817"/>
      <c r="D817"/>
      <c r="E817"/>
      <c r="F817"/>
      <c r="G817"/>
    </row>
    <row r="818" spans="1:7" x14ac:dyDescent="0.25">
      <c r="A818"/>
      <c r="B818"/>
      <c r="D818"/>
      <c r="E818"/>
      <c r="F818"/>
      <c r="G818"/>
    </row>
    <row r="819" spans="1:7" x14ac:dyDescent="0.25">
      <c r="A819"/>
      <c r="B819"/>
      <c r="D819"/>
      <c r="E819"/>
      <c r="F819"/>
      <c r="G819"/>
    </row>
    <row r="820" spans="1:7" x14ac:dyDescent="0.25">
      <c r="A820"/>
      <c r="B820"/>
      <c r="D820"/>
      <c r="E820"/>
      <c r="F820"/>
      <c r="G820"/>
    </row>
    <row r="821" spans="1:7" x14ac:dyDescent="0.25">
      <c r="A821"/>
      <c r="B821"/>
      <c r="D821"/>
      <c r="E821"/>
      <c r="F821"/>
      <c r="G821"/>
    </row>
    <row r="822" spans="1:7" x14ac:dyDescent="0.25">
      <c r="A822"/>
      <c r="B822"/>
      <c r="D822"/>
      <c r="E822"/>
      <c r="F822"/>
      <c r="G822"/>
    </row>
    <row r="823" spans="1:7" x14ac:dyDescent="0.25">
      <c r="A823"/>
      <c r="B823"/>
      <c r="D823"/>
      <c r="E823"/>
      <c r="F823"/>
      <c r="G823"/>
    </row>
    <row r="824" spans="1:7" x14ac:dyDescent="0.25">
      <c r="A824"/>
      <c r="B824"/>
      <c r="D824"/>
      <c r="E824"/>
      <c r="F824"/>
      <c r="G824"/>
    </row>
    <row r="825" spans="1:7" x14ac:dyDescent="0.25">
      <c r="A825"/>
      <c r="B825"/>
      <c r="D825"/>
      <c r="E825"/>
      <c r="F825"/>
      <c r="G825"/>
    </row>
    <row r="826" spans="1:7" x14ac:dyDescent="0.25">
      <c r="A826"/>
      <c r="B826"/>
      <c r="D826"/>
      <c r="E826"/>
      <c r="F826"/>
      <c r="G826"/>
    </row>
    <row r="827" spans="1:7" x14ac:dyDescent="0.25">
      <c r="A827"/>
      <c r="B827"/>
      <c r="D827"/>
      <c r="E827"/>
      <c r="F827"/>
      <c r="G827"/>
    </row>
    <row r="828" spans="1:7" x14ac:dyDescent="0.25">
      <c r="A828"/>
      <c r="B828"/>
      <c r="D828"/>
      <c r="E828"/>
      <c r="F828"/>
      <c r="G828"/>
    </row>
    <row r="829" spans="1:7" x14ac:dyDescent="0.25">
      <c r="A829"/>
      <c r="B829"/>
      <c r="D829"/>
      <c r="E829"/>
      <c r="F829"/>
      <c r="G829"/>
    </row>
    <row r="830" spans="1:7" x14ac:dyDescent="0.25">
      <c r="A830"/>
      <c r="B830"/>
      <c r="D830"/>
      <c r="E830"/>
      <c r="F830"/>
      <c r="G830"/>
    </row>
    <row r="831" spans="1:7" x14ac:dyDescent="0.25">
      <c r="A831"/>
      <c r="B831"/>
      <c r="D831"/>
      <c r="E831"/>
      <c r="F831"/>
      <c r="G831"/>
    </row>
    <row r="832" spans="1:7" x14ac:dyDescent="0.25">
      <c r="A832"/>
      <c r="B832"/>
      <c r="D832"/>
      <c r="E832"/>
      <c r="F832"/>
      <c r="G832"/>
    </row>
    <row r="833" spans="1:7" x14ac:dyDescent="0.25">
      <c r="A833"/>
      <c r="B833"/>
      <c r="D833"/>
      <c r="E833"/>
      <c r="F833"/>
      <c r="G833"/>
    </row>
    <row r="834" spans="1:7" x14ac:dyDescent="0.25">
      <c r="A834"/>
      <c r="B834"/>
      <c r="D834"/>
      <c r="E834"/>
      <c r="F834"/>
      <c r="G834"/>
    </row>
    <row r="835" spans="1:7" x14ac:dyDescent="0.25">
      <c r="A835"/>
      <c r="B835"/>
      <c r="D835"/>
      <c r="E835"/>
      <c r="F835"/>
      <c r="G835"/>
    </row>
    <row r="836" spans="1:7" x14ac:dyDescent="0.25">
      <c r="A836"/>
      <c r="B836"/>
      <c r="D836"/>
      <c r="E836"/>
      <c r="F836"/>
      <c r="G836"/>
    </row>
    <row r="837" spans="1:7" x14ac:dyDescent="0.25">
      <c r="A837"/>
      <c r="B837"/>
      <c r="D837"/>
      <c r="E837"/>
      <c r="F837"/>
      <c r="G837"/>
    </row>
    <row r="838" spans="1:7" x14ac:dyDescent="0.25">
      <c r="A838"/>
      <c r="B838"/>
      <c r="D838"/>
      <c r="E838"/>
      <c r="F838"/>
      <c r="G838"/>
    </row>
    <row r="839" spans="1:7" x14ac:dyDescent="0.25">
      <c r="A839"/>
      <c r="B839"/>
      <c r="D839"/>
      <c r="E839"/>
      <c r="F839"/>
      <c r="G839"/>
    </row>
    <row r="840" spans="1:7" x14ac:dyDescent="0.25">
      <c r="A840"/>
      <c r="B840"/>
      <c r="D840"/>
      <c r="E840"/>
      <c r="F840"/>
      <c r="G840"/>
    </row>
    <row r="841" spans="1:7" x14ac:dyDescent="0.25">
      <c r="A841"/>
      <c r="B841"/>
      <c r="D841"/>
      <c r="E841"/>
      <c r="F841"/>
      <c r="G841"/>
    </row>
    <row r="842" spans="1:7" x14ac:dyDescent="0.25">
      <c r="A842"/>
      <c r="B842"/>
      <c r="D842"/>
      <c r="E842"/>
      <c r="F842"/>
      <c r="G842"/>
    </row>
    <row r="843" spans="1:7" x14ac:dyDescent="0.25">
      <c r="A843"/>
      <c r="B843"/>
      <c r="D843"/>
      <c r="E843"/>
      <c r="F843"/>
      <c r="G843"/>
    </row>
    <row r="844" spans="1:7" x14ac:dyDescent="0.25">
      <c r="A844"/>
      <c r="B844"/>
      <c r="D844"/>
      <c r="E844"/>
      <c r="F844"/>
      <c r="G844"/>
    </row>
    <row r="845" spans="1:7" x14ac:dyDescent="0.25">
      <c r="A845"/>
      <c r="B845"/>
      <c r="D845"/>
      <c r="E845"/>
      <c r="F845"/>
      <c r="G845"/>
    </row>
    <row r="846" spans="1:7" x14ac:dyDescent="0.25">
      <c r="A846"/>
      <c r="B846"/>
      <c r="D846"/>
      <c r="E846"/>
      <c r="F846"/>
      <c r="G846"/>
    </row>
    <row r="847" spans="1:7" x14ac:dyDescent="0.25">
      <c r="A847"/>
      <c r="B847"/>
      <c r="D847"/>
      <c r="E847"/>
      <c r="F847"/>
      <c r="G847"/>
    </row>
    <row r="848" spans="1:7" x14ac:dyDescent="0.25">
      <c r="A848"/>
      <c r="B848"/>
      <c r="D848"/>
      <c r="E848"/>
      <c r="F848"/>
      <c r="G848"/>
    </row>
    <row r="849" spans="1:7" x14ac:dyDescent="0.25">
      <c r="A849"/>
      <c r="B849"/>
      <c r="D849"/>
      <c r="E849"/>
      <c r="F849"/>
      <c r="G849"/>
    </row>
    <row r="850" spans="1:7" x14ac:dyDescent="0.25">
      <c r="A850"/>
      <c r="B850"/>
      <c r="D850"/>
      <c r="E850"/>
      <c r="F850"/>
      <c r="G850"/>
    </row>
    <row r="851" spans="1:7" x14ac:dyDescent="0.25">
      <c r="A851"/>
      <c r="B851"/>
      <c r="D851"/>
      <c r="E851"/>
      <c r="F851"/>
      <c r="G851"/>
    </row>
    <row r="852" spans="1:7" x14ac:dyDescent="0.25">
      <c r="A852"/>
      <c r="B852"/>
      <c r="D852"/>
      <c r="E852"/>
      <c r="F852"/>
      <c r="G852"/>
    </row>
    <row r="853" spans="1:7" x14ac:dyDescent="0.25">
      <c r="A853"/>
      <c r="B853"/>
      <c r="D853"/>
      <c r="E853"/>
      <c r="F853"/>
      <c r="G853"/>
    </row>
    <row r="854" spans="1:7" x14ac:dyDescent="0.25">
      <c r="A854"/>
      <c r="B854"/>
      <c r="D854"/>
      <c r="E854"/>
      <c r="F854"/>
      <c r="G854"/>
    </row>
    <row r="855" spans="1:7" x14ac:dyDescent="0.25">
      <c r="A855"/>
      <c r="B855"/>
      <c r="D855"/>
      <c r="E855"/>
      <c r="F855"/>
      <c r="G855"/>
    </row>
    <row r="856" spans="1:7" x14ac:dyDescent="0.25">
      <c r="A856"/>
      <c r="B856"/>
      <c r="D856"/>
      <c r="E856"/>
      <c r="F856"/>
      <c r="G856"/>
    </row>
    <row r="857" spans="1:7" x14ac:dyDescent="0.25">
      <c r="A857"/>
      <c r="B857"/>
      <c r="D857"/>
      <c r="E857"/>
      <c r="F857"/>
      <c r="G857"/>
    </row>
    <row r="858" spans="1:7" x14ac:dyDescent="0.25">
      <c r="A858"/>
      <c r="B858"/>
      <c r="D858"/>
      <c r="E858"/>
      <c r="F858"/>
      <c r="G858"/>
    </row>
    <row r="859" spans="1:7" x14ac:dyDescent="0.25">
      <c r="A859"/>
      <c r="B859"/>
      <c r="D859"/>
      <c r="E859"/>
      <c r="F859"/>
      <c r="G859"/>
    </row>
    <row r="860" spans="1:7" x14ac:dyDescent="0.25">
      <c r="A860"/>
      <c r="B860"/>
      <c r="D860"/>
      <c r="E860"/>
      <c r="F860"/>
      <c r="G860"/>
    </row>
    <row r="861" spans="1:7" x14ac:dyDescent="0.25">
      <c r="A861"/>
      <c r="B861"/>
      <c r="D861"/>
      <c r="E861"/>
      <c r="F861"/>
      <c r="G861"/>
    </row>
    <row r="862" spans="1:7" x14ac:dyDescent="0.25">
      <c r="A862"/>
      <c r="B862"/>
      <c r="D862"/>
      <c r="E862"/>
      <c r="F862"/>
      <c r="G862"/>
    </row>
    <row r="863" spans="1:7" x14ac:dyDescent="0.25">
      <c r="A863"/>
      <c r="B863"/>
      <c r="D863"/>
      <c r="E863"/>
      <c r="F863"/>
      <c r="G863"/>
    </row>
    <row r="864" spans="1:7" x14ac:dyDescent="0.25">
      <c r="A864"/>
      <c r="B864"/>
      <c r="D864"/>
      <c r="E864"/>
      <c r="F864"/>
      <c r="G864"/>
    </row>
    <row r="865" spans="1:7" x14ac:dyDescent="0.25">
      <c r="A865"/>
      <c r="B865"/>
      <c r="D865"/>
      <c r="E865"/>
      <c r="F865"/>
      <c r="G865"/>
    </row>
    <row r="866" spans="1:7" x14ac:dyDescent="0.25">
      <c r="A866"/>
      <c r="B866"/>
      <c r="D866"/>
      <c r="E866"/>
      <c r="F866"/>
      <c r="G866"/>
    </row>
    <row r="867" spans="1:7" x14ac:dyDescent="0.25">
      <c r="A867"/>
      <c r="B867"/>
      <c r="D867"/>
      <c r="E867"/>
      <c r="F867"/>
      <c r="G867"/>
    </row>
    <row r="868" spans="1:7" x14ac:dyDescent="0.25">
      <c r="A868"/>
      <c r="B868"/>
      <c r="D868"/>
      <c r="E868"/>
      <c r="F868"/>
      <c r="G868"/>
    </row>
    <row r="869" spans="1:7" x14ac:dyDescent="0.25">
      <c r="A869"/>
      <c r="B869"/>
      <c r="D869"/>
      <c r="E869"/>
      <c r="F869"/>
      <c r="G869"/>
    </row>
    <row r="870" spans="1:7" x14ac:dyDescent="0.25">
      <c r="A870"/>
      <c r="B870"/>
      <c r="D870"/>
      <c r="E870"/>
      <c r="F870"/>
      <c r="G870"/>
    </row>
    <row r="871" spans="1:7" x14ac:dyDescent="0.25">
      <c r="A871"/>
      <c r="B871"/>
      <c r="D871"/>
      <c r="E871"/>
      <c r="F871"/>
      <c r="G871"/>
    </row>
    <row r="872" spans="1:7" x14ac:dyDescent="0.25">
      <c r="A872"/>
      <c r="B872"/>
      <c r="D872"/>
      <c r="E872"/>
      <c r="F872"/>
      <c r="G872"/>
    </row>
    <row r="873" spans="1:7" x14ac:dyDescent="0.25">
      <c r="A873"/>
      <c r="B873"/>
      <c r="D873"/>
      <c r="E873"/>
      <c r="F873"/>
      <c r="G873"/>
    </row>
    <row r="874" spans="1:7" x14ac:dyDescent="0.25">
      <c r="A874"/>
      <c r="B874"/>
      <c r="D874"/>
      <c r="E874"/>
      <c r="F874"/>
      <c r="G874"/>
    </row>
    <row r="875" spans="1:7" x14ac:dyDescent="0.25">
      <c r="A875"/>
      <c r="B875"/>
      <c r="D875"/>
      <c r="E875"/>
      <c r="F875"/>
      <c r="G875"/>
    </row>
    <row r="876" spans="1:7" x14ac:dyDescent="0.25">
      <c r="A876"/>
      <c r="B876"/>
      <c r="D876"/>
      <c r="E876"/>
      <c r="F876"/>
      <c r="G876"/>
    </row>
    <row r="877" spans="1:7" x14ac:dyDescent="0.25">
      <c r="A877"/>
      <c r="B877"/>
      <c r="D877"/>
      <c r="E877"/>
      <c r="F877"/>
      <c r="G877"/>
    </row>
    <row r="878" spans="1:7" x14ac:dyDescent="0.25">
      <c r="A878"/>
      <c r="B878"/>
      <c r="D878"/>
      <c r="E878"/>
      <c r="F878"/>
      <c r="G878"/>
    </row>
    <row r="879" spans="1:7" x14ac:dyDescent="0.25">
      <c r="A879"/>
      <c r="B879"/>
      <c r="D879"/>
      <c r="E879"/>
      <c r="F879"/>
      <c r="G879"/>
    </row>
    <row r="880" spans="1:7" x14ac:dyDescent="0.25">
      <c r="A880"/>
      <c r="B880"/>
      <c r="D880"/>
      <c r="E880"/>
      <c r="F880"/>
      <c r="G880"/>
    </row>
    <row r="881" spans="1:7" x14ac:dyDescent="0.25">
      <c r="A881"/>
      <c r="B881"/>
      <c r="D881"/>
      <c r="E881"/>
      <c r="F881"/>
      <c r="G881"/>
    </row>
    <row r="882" spans="1:7" x14ac:dyDescent="0.25">
      <c r="A882"/>
      <c r="B882"/>
      <c r="D882"/>
      <c r="E882"/>
      <c r="F882"/>
      <c r="G882"/>
    </row>
    <row r="883" spans="1:7" x14ac:dyDescent="0.25">
      <c r="A883"/>
      <c r="B883"/>
      <c r="D883"/>
      <c r="E883"/>
      <c r="F883"/>
      <c r="G883"/>
    </row>
    <row r="884" spans="1:7" x14ac:dyDescent="0.25">
      <c r="A884"/>
      <c r="B884"/>
      <c r="D884"/>
      <c r="E884"/>
      <c r="F884"/>
      <c r="G884"/>
    </row>
    <row r="885" spans="1:7" x14ac:dyDescent="0.25">
      <c r="A885"/>
      <c r="B885"/>
      <c r="D885"/>
      <c r="E885"/>
      <c r="F885"/>
      <c r="G885"/>
    </row>
    <row r="886" spans="1:7" x14ac:dyDescent="0.25">
      <c r="A886"/>
      <c r="B886"/>
      <c r="D886"/>
      <c r="E886"/>
      <c r="F886"/>
      <c r="G886"/>
    </row>
    <row r="887" spans="1:7" x14ac:dyDescent="0.25">
      <c r="A887"/>
      <c r="B887"/>
      <c r="D887"/>
      <c r="E887"/>
      <c r="F887"/>
      <c r="G887"/>
    </row>
    <row r="888" spans="1:7" x14ac:dyDescent="0.25">
      <c r="A888"/>
      <c r="B888"/>
      <c r="D888"/>
      <c r="E888"/>
      <c r="F888"/>
      <c r="G888"/>
    </row>
    <row r="889" spans="1:7" x14ac:dyDescent="0.25">
      <c r="A889"/>
      <c r="B889"/>
      <c r="D889"/>
      <c r="E889"/>
      <c r="F889"/>
      <c r="G889"/>
    </row>
    <row r="890" spans="1:7" x14ac:dyDescent="0.25">
      <c r="A890"/>
      <c r="B890"/>
      <c r="D890"/>
      <c r="E890"/>
      <c r="F890"/>
      <c r="G890"/>
    </row>
    <row r="891" spans="1:7" x14ac:dyDescent="0.25">
      <c r="A891"/>
      <c r="B891"/>
      <c r="D891"/>
      <c r="E891"/>
      <c r="F891"/>
      <c r="G891"/>
    </row>
    <row r="892" spans="1:7" x14ac:dyDescent="0.25">
      <c r="A892"/>
      <c r="B892"/>
      <c r="D892"/>
      <c r="E892"/>
      <c r="F892"/>
      <c r="G892"/>
    </row>
    <row r="893" spans="1:7" x14ac:dyDescent="0.25">
      <c r="A893"/>
      <c r="B893"/>
      <c r="D893"/>
      <c r="E893"/>
      <c r="F893"/>
      <c r="G893"/>
    </row>
    <row r="894" spans="1:7" x14ac:dyDescent="0.25">
      <c r="A894"/>
      <c r="B894"/>
      <c r="D894"/>
      <c r="E894"/>
      <c r="F894"/>
      <c r="G894"/>
    </row>
    <row r="895" spans="1:7" x14ac:dyDescent="0.25">
      <c r="A895"/>
      <c r="B895"/>
      <c r="D895"/>
      <c r="E895"/>
      <c r="F895"/>
      <c r="G895"/>
    </row>
    <row r="896" spans="1:7" x14ac:dyDescent="0.25">
      <c r="A896"/>
      <c r="B896"/>
      <c r="D896"/>
      <c r="E896"/>
      <c r="F896"/>
      <c r="G896"/>
    </row>
    <row r="897" spans="1:7" x14ac:dyDescent="0.25">
      <c r="A897"/>
      <c r="B897"/>
      <c r="D897"/>
      <c r="E897"/>
      <c r="F897"/>
      <c r="G897"/>
    </row>
    <row r="898" spans="1:7" x14ac:dyDescent="0.25">
      <c r="A898"/>
      <c r="B898"/>
      <c r="D898"/>
      <c r="E898"/>
      <c r="F898"/>
      <c r="G898"/>
    </row>
    <row r="899" spans="1:7" x14ac:dyDescent="0.25">
      <c r="A899"/>
      <c r="B899"/>
      <c r="D899"/>
      <c r="E899"/>
      <c r="F899"/>
      <c r="G899"/>
    </row>
    <row r="900" spans="1:7" x14ac:dyDescent="0.25">
      <c r="A900"/>
      <c r="B900"/>
      <c r="D900"/>
      <c r="E900"/>
      <c r="F900"/>
      <c r="G900"/>
    </row>
    <row r="901" spans="1:7" x14ac:dyDescent="0.25">
      <c r="A901"/>
      <c r="B901"/>
      <c r="D901"/>
      <c r="E901"/>
      <c r="F901"/>
      <c r="G901"/>
    </row>
    <row r="902" spans="1:7" x14ac:dyDescent="0.25">
      <c r="A902"/>
      <c r="B902"/>
      <c r="D902"/>
      <c r="E902"/>
      <c r="F902"/>
      <c r="G902"/>
    </row>
    <row r="903" spans="1:7" x14ac:dyDescent="0.25">
      <c r="A903"/>
      <c r="B903"/>
      <c r="D903"/>
      <c r="E903"/>
      <c r="F903"/>
      <c r="G903"/>
    </row>
    <row r="904" spans="1:7" x14ac:dyDescent="0.25">
      <c r="A904"/>
      <c r="B904"/>
      <c r="D904"/>
      <c r="E904"/>
      <c r="F904"/>
      <c r="G904"/>
    </row>
    <row r="905" spans="1:7" x14ac:dyDescent="0.25">
      <c r="A905"/>
      <c r="B905"/>
      <c r="D905"/>
      <c r="E905"/>
      <c r="F905"/>
      <c r="G905"/>
    </row>
    <row r="906" spans="1:7" x14ac:dyDescent="0.25">
      <c r="A906"/>
      <c r="B906"/>
      <c r="D906"/>
      <c r="E906"/>
      <c r="F906"/>
      <c r="G906"/>
    </row>
    <row r="907" spans="1:7" x14ac:dyDescent="0.25">
      <c r="A907"/>
      <c r="B907"/>
      <c r="D907"/>
      <c r="E907"/>
      <c r="F907"/>
      <c r="G907"/>
    </row>
    <row r="908" spans="1:7" x14ac:dyDescent="0.25">
      <c r="A908"/>
      <c r="B908"/>
      <c r="D908"/>
      <c r="E908"/>
      <c r="F908"/>
      <c r="G908"/>
    </row>
    <row r="909" spans="1:7" x14ac:dyDescent="0.25">
      <c r="A909"/>
      <c r="B909"/>
      <c r="D909"/>
      <c r="E909"/>
      <c r="F909"/>
      <c r="G909"/>
    </row>
    <row r="910" spans="1:7" x14ac:dyDescent="0.25">
      <c r="A910"/>
      <c r="B910"/>
      <c r="D910"/>
      <c r="E910"/>
      <c r="F910"/>
      <c r="G910"/>
    </row>
    <row r="911" spans="1:7" x14ac:dyDescent="0.25">
      <c r="A911"/>
      <c r="B911"/>
      <c r="D911"/>
      <c r="E911"/>
      <c r="F911"/>
      <c r="G911"/>
    </row>
    <row r="912" spans="1:7" x14ac:dyDescent="0.25">
      <c r="A912"/>
      <c r="B912"/>
      <c r="D912"/>
      <c r="E912"/>
      <c r="F912"/>
      <c r="G912"/>
    </row>
    <row r="913" spans="1:7" x14ac:dyDescent="0.25">
      <c r="A913"/>
      <c r="B913"/>
      <c r="D913"/>
      <c r="E913"/>
      <c r="F913"/>
      <c r="G913"/>
    </row>
    <row r="914" spans="1:7" x14ac:dyDescent="0.25">
      <c r="A914"/>
      <c r="B914"/>
      <c r="D914"/>
      <c r="E914"/>
      <c r="F914"/>
      <c r="G914"/>
    </row>
    <row r="915" spans="1:7" x14ac:dyDescent="0.25">
      <c r="A915"/>
      <c r="B915"/>
      <c r="D915"/>
      <c r="E915"/>
      <c r="F915"/>
      <c r="G915"/>
    </row>
    <row r="916" spans="1:7" x14ac:dyDescent="0.25">
      <c r="A916"/>
      <c r="B916"/>
      <c r="D916"/>
      <c r="E916"/>
      <c r="F916"/>
      <c r="G916"/>
    </row>
    <row r="917" spans="1:7" x14ac:dyDescent="0.25">
      <c r="A917"/>
      <c r="B917"/>
      <c r="D917"/>
      <c r="E917"/>
      <c r="F917"/>
      <c r="G917"/>
    </row>
    <row r="918" spans="1:7" x14ac:dyDescent="0.25">
      <c r="A918"/>
      <c r="B918"/>
      <c r="D918"/>
      <c r="E918"/>
      <c r="F918"/>
      <c r="G918"/>
    </row>
    <row r="919" spans="1:7" x14ac:dyDescent="0.25">
      <c r="A919"/>
      <c r="B919"/>
      <c r="D919"/>
      <c r="E919"/>
      <c r="F919"/>
      <c r="G919"/>
    </row>
    <row r="920" spans="1:7" x14ac:dyDescent="0.25">
      <c r="A920"/>
      <c r="B920"/>
      <c r="D920"/>
      <c r="E920"/>
      <c r="F920"/>
      <c r="G920"/>
    </row>
    <row r="921" spans="1:7" x14ac:dyDescent="0.25">
      <c r="A921"/>
      <c r="B921"/>
      <c r="D921"/>
      <c r="E921"/>
      <c r="F921"/>
      <c r="G921"/>
    </row>
    <row r="922" spans="1:7" x14ac:dyDescent="0.25">
      <c r="A922"/>
      <c r="B922"/>
      <c r="D922"/>
      <c r="E922"/>
      <c r="F922"/>
      <c r="G922"/>
    </row>
    <row r="923" spans="1:7" x14ac:dyDescent="0.25">
      <c r="A923"/>
      <c r="B923"/>
      <c r="D923"/>
      <c r="E923"/>
      <c r="F923"/>
      <c r="G923"/>
    </row>
    <row r="924" spans="1:7" x14ac:dyDescent="0.25">
      <c r="A924"/>
      <c r="B924"/>
      <c r="D924"/>
      <c r="E924"/>
      <c r="F924"/>
      <c r="G924"/>
    </row>
    <row r="925" spans="1:7" x14ac:dyDescent="0.25">
      <c r="A925"/>
      <c r="B925"/>
      <c r="D925"/>
      <c r="E925"/>
      <c r="F925"/>
      <c r="G925"/>
    </row>
    <row r="926" spans="1:7" x14ac:dyDescent="0.25">
      <c r="A926"/>
      <c r="B926"/>
      <c r="D926"/>
      <c r="E926"/>
      <c r="F926"/>
      <c r="G926"/>
    </row>
    <row r="927" spans="1:7" x14ac:dyDescent="0.25">
      <c r="A927"/>
      <c r="B927"/>
      <c r="D927"/>
      <c r="E927"/>
      <c r="F927"/>
      <c r="G927"/>
    </row>
    <row r="928" spans="1:7" x14ac:dyDescent="0.25">
      <c r="A928"/>
      <c r="B928"/>
      <c r="D928"/>
      <c r="E928"/>
      <c r="F928"/>
      <c r="G928"/>
    </row>
    <row r="929" spans="1:7" x14ac:dyDescent="0.25">
      <c r="A929"/>
      <c r="B929"/>
      <c r="D929"/>
      <c r="E929"/>
      <c r="F929"/>
      <c r="G929"/>
    </row>
    <row r="930" spans="1:7" x14ac:dyDescent="0.25">
      <c r="A930"/>
      <c r="B930"/>
      <c r="D930"/>
      <c r="E930"/>
      <c r="F930"/>
      <c r="G930"/>
    </row>
    <row r="931" spans="1:7" x14ac:dyDescent="0.25">
      <c r="A931"/>
      <c r="B931"/>
      <c r="D931"/>
      <c r="E931"/>
      <c r="F931"/>
      <c r="G931"/>
    </row>
    <row r="932" spans="1:7" x14ac:dyDescent="0.25">
      <c r="A932"/>
      <c r="B932"/>
      <c r="D932"/>
      <c r="E932"/>
      <c r="F932"/>
      <c r="G932"/>
    </row>
    <row r="933" spans="1:7" x14ac:dyDescent="0.25">
      <c r="A933"/>
      <c r="B933"/>
      <c r="D933"/>
      <c r="E933"/>
      <c r="F933"/>
      <c r="G933"/>
    </row>
    <row r="934" spans="1:7" x14ac:dyDescent="0.25">
      <c r="A934"/>
      <c r="B934"/>
      <c r="D934"/>
      <c r="E934"/>
      <c r="F934"/>
      <c r="G934"/>
    </row>
    <row r="935" spans="1:7" x14ac:dyDescent="0.25">
      <c r="A935"/>
      <c r="B935"/>
      <c r="D935"/>
      <c r="E935"/>
      <c r="F935"/>
      <c r="G935"/>
    </row>
    <row r="936" spans="1:7" x14ac:dyDescent="0.25">
      <c r="A936"/>
      <c r="B936"/>
      <c r="D936"/>
      <c r="E936"/>
      <c r="F936"/>
      <c r="G936"/>
    </row>
    <row r="937" spans="1:7" x14ac:dyDescent="0.25">
      <c r="A937"/>
      <c r="B937"/>
      <c r="D937"/>
      <c r="E937"/>
      <c r="F937"/>
      <c r="G937"/>
    </row>
    <row r="938" spans="1:7" x14ac:dyDescent="0.25">
      <c r="A938"/>
      <c r="B938"/>
      <c r="D938"/>
      <c r="E938"/>
      <c r="F938"/>
      <c r="G938"/>
    </row>
    <row r="939" spans="1:7" x14ac:dyDescent="0.25">
      <c r="A939"/>
      <c r="B939"/>
      <c r="D939"/>
      <c r="E939"/>
      <c r="F939"/>
      <c r="G939"/>
    </row>
    <row r="940" spans="1:7" x14ac:dyDescent="0.25">
      <c r="A940"/>
      <c r="B940"/>
      <c r="D940"/>
      <c r="E940"/>
      <c r="F940"/>
      <c r="G940"/>
    </row>
    <row r="941" spans="1:7" x14ac:dyDescent="0.25">
      <c r="A941"/>
      <c r="B941"/>
      <c r="D941"/>
      <c r="E941"/>
      <c r="F941"/>
      <c r="G941"/>
    </row>
    <row r="942" spans="1:7" x14ac:dyDescent="0.25">
      <c r="A942"/>
      <c r="B942"/>
      <c r="D942"/>
      <c r="E942"/>
      <c r="F942"/>
      <c r="G942"/>
    </row>
    <row r="943" spans="1:7" x14ac:dyDescent="0.25">
      <c r="A943"/>
      <c r="B943"/>
      <c r="D943"/>
      <c r="E943"/>
      <c r="F943"/>
      <c r="G943"/>
    </row>
    <row r="944" spans="1:7" x14ac:dyDescent="0.25">
      <c r="A944"/>
      <c r="B944"/>
      <c r="D944"/>
      <c r="E944"/>
      <c r="F944"/>
      <c r="G944"/>
    </row>
    <row r="945" spans="1:7" x14ac:dyDescent="0.25">
      <c r="A945"/>
      <c r="B945"/>
      <c r="D945"/>
      <c r="E945"/>
      <c r="F945"/>
      <c r="G945"/>
    </row>
    <row r="946" spans="1:7" x14ac:dyDescent="0.25">
      <c r="A946"/>
      <c r="B946"/>
      <c r="D946"/>
      <c r="E946"/>
      <c r="F946"/>
      <c r="G946"/>
    </row>
    <row r="947" spans="1:7" x14ac:dyDescent="0.25">
      <c r="A947"/>
      <c r="B947"/>
      <c r="D947"/>
      <c r="E947"/>
      <c r="F947"/>
      <c r="G947"/>
    </row>
    <row r="948" spans="1:7" x14ac:dyDescent="0.25">
      <c r="A948"/>
      <c r="B948"/>
      <c r="D948"/>
      <c r="E948"/>
      <c r="F948"/>
      <c r="G948"/>
    </row>
    <row r="949" spans="1:7" x14ac:dyDescent="0.25">
      <c r="A949"/>
      <c r="B949"/>
      <c r="D949"/>
      <c r="E949"/>
      <c r="F949"/>
      <c r="G949"/>
    </row>
    <row r="950" spans="1:7" x14ac:dyDescent="0.25">
      <c r="A950"/>
      <c r="B950"/>
      <c r="D950"/>
      <c r="E950"/>
      <c r="F950"/>
      <c r="G950"/>
    </row>
    <row r="951" spans="1:7" x14ac:dyDescent="0.25">
      <c r="A951"/>
      <c r="B951"/>
      <c r="D951"/>
      <c r="E951"/>
      <c r="F951"/>
      <c r="G951"/>
    </row>
    <row r="952" spans="1:7" x14ac:dyDescent="0.25">
      <c r="A952"/>
      <c r="B952"/>
      <c r="D952"/>
      <c r="E952"/>
      <c r="F952"/>
      <c r="G952"/>
    </row>
    <row r="953" spans="1:7" x14ac:dyDescent="0.25">
      <c r="A953"/>
      <c r="B953"/>
      <c r="D953"/>
      <c r="E953"/>
      <c r="F953"/>
      <c r="G953"/>
    </row>
    <row r="954" spans="1:7" x14ac:dyDescent="0.25">
      <c r="A954"/>
      <c r="B954"/>
      <c r="D954"/>
      <c r="E954"/>
      <c r="F954"/>
      <c r="G954"/>
    </row>
    <row r="955" spans="1:7" x14ac:dyDescent="0.25">
      <c r="A955"/>
      <c r="B955"/>
      <c r="D955"/>
      <c r="E955"/>
      <c r="F955"/>
      <c r="G955"/>
    </row>
    <row r="956" spans="1:7" x14ac:dyDescent="0.25">
      <c r="A956"/>
      <c r="B956"/>
      <c r="D956"/>
      <c r="E956"/>
      <c r="F956"/>
      <c r="G956"/>
    </row>
    <row r="957" spans="1:7" x14ac:dyDescent="0.25">
      <c r="A957"/>
      <c r="B957"/>
      <c r="D957"/>
      <c r="E957"/>
      <c r="F957"/>
      <c r="G957"/>
    </row>
    <row r="958" spans="1:7" x14ac:dyDescent="0.25">
      <c r="A958"/>
      <c r="B958"/>
      <c r="D958"/>
      <c r="E958"/>
      <c r="F958"/>
      <c r="G958"/>
    </row>
    <row r="959" spans="1:7" x14ac:dyDescent="0.25">
      <c r="A959"/>
      <c r="B959"/>
      <c r="D959"/>
      <c r="E959"/>
      <c r="F959"/>
      <c r="G959"/>
    </row>
    <row r="960" spans="1:7" x14ac:dyDescent="0.25">
      <c r="A960"/>
      <c r="B960"/>
      <c r="D960"/>
      <c r="E960"/>
      <c r="F960"/>
      <c r="G960"/>
    </row>
    <row r="961" spans="1:7" x14ac:dyDescent="0.25">
      <c r="A961"/>
      <c r="B961"/>
      <c r="D961"/>
      <c r="E961"/>
      <c r="F961"/>
      <c r="G961"/>
    </row>
    <row r="962" spans="1:7" x14ac:dyDescent="0.25">
      <c r="A962"/>
      <c r="B962"/>
      <c r="D962"/>
      <c r="E962"/>
      <c r="F962"/>
      <c r="G962"/>
    </row>
    <row r="963" spans="1:7" x14ac:dyDescent="0.25">
      <c r="A963"/>
      <c r="B963"/>
      <c r="D963"/>
      <c r="E963"/>
      <c r="F963"/>
      <c r="G963"/>
    </row>
    <row r="964" spans="1:7" x14ac:dyDescent="0.25">
      <c r="A964"/>
      <c r="B964"/>
      <c r="D964"/>
      <c r="E964"/>
      <c r="F964"/>
      <c r="G964"/>
    </row>
    <row r="965" spans="1:7" x14ac:dyDescent="0.25">
      <c r="A965"/>
      <c r="B965"/>
      <c r="D965"/>
      <c r="E965"/>
      <c r="F965"/>
      <c r="G965"/>
    </row>
    <row r="966" spans="1:7" x14ac:dyDescent="0.25">
      <c r="A966"/>
      <c r="B966"/>
      <c r="D966"/>
      <c r="E966"/>
      <c r="F966"/>
      <c r="G966"/>
    </row>
    <row r="967" spans="1:7" x14ac:dyDescent="0.25">
      <c r="A967"/>
      <c r="B967"/>
      <c r="D967"/>
      <c r="E967"/>
      <c r="F967"/>
      <c r="G967"/>
    </row>
    <row r="968" spans="1:7" x14ac:dyDescent="0.25">
      <c r="A968"/>
      <c r="B968"/>
      <c r="D968"/>
      <c r="E968"/>
      <c r="F968"/>
      <c r="G968"/>
    </row>
    <row r="969" spans="1:7" x14ac:dyDescent="0.25">
      <c r="A969"/>
      <c r="B969"/>
      <c r="D969"/>
      <c r="E969"/>
      <c r="F969"/>
      <c r="G969"/>
    </row>
    <row r="970" spans="1:7" x14ac:dyDescent="0.25">
      <c r="A970"/>
      <c r="B970"/>
      <c r="D970"/>
      <c r="E970"/>
      <c r="F970"/>
      <c r="G970"/>
    </row>
    <row r="971" spans="1:7" x14ac:dyDescent="0.25">
      <c r="A971"/>
      <c r="B971"/>
      <c r="D971"/>
      <c r="E971"/>
      <c r="F971"/>
      <c r="G971"/>
    </row>
    <row r="972" spans="1:7" x14ac:dyDescent="0.25">
      <c r="A972"/>
      <c r="B972"/>
      <c r="D972"/>
      <c r="E972"/>
      <c r="F972"/>
      <c r="G972"/>
    </row>
    <row r="973" spans="1:7" x14ac:dyDescent="0.25">
      <c r="A973"/>
      <c r="B973"/>
      <c r="D973"/>
      <c r="E973"/>
      <c r="F973"/>
      <c r="G973"/>
    </row>
    <row r="974" spans="1:7" x14ac:dyDescent="0.25">
      <c r="A974"/>
      <c r="B974"/>
      <c r="D974"/>
      <c r="E974"/>
      <c r="F974"/>
      <c r="G974"/>
    </row>
    <row r="975" spans="1:7" x14ac:dyDescent="0.25">
      <c r="A975"/>
      <c r="B975"/>
      <c r="D975"/>
      <c r="E975"/>
      <c r="F975"/>
      <c r="G975"/>
    </row>
    <row r="976" spans="1:7" x14ac:dyDescent="0.25">
      <c r="A976"/>
      <c r="B976"/>
      <c r="D976"/>
      <c r="E976"/>
      <c r="F976"/>
      <c r="G976"/>
    </row>
    <row r="977" spans="1:7" x14ac:dyDescent="0.25">
      <c r="A977"/>
      <c r="B977"/>
      <c r="D977"/>
      <c r="E977"/>
      <c r="F977"/>
      <c r="G977"/>
    </row>
    <row r="978" spans="1:7" x14ac:dyDescent="0.25">
      <c r="A978"/>
      <c r="B978"/>
      <c r="D978"/>
      <c r="E978"/>
      <c r="F978"/>
      <c r="G978"/>
    </row>
    <row r="979" spans="1:7" x14ac:dyDescent="0.25">
      <c r="A979"/>
      <c r="B979"/>
      <c r="D979"/>
      <c r="E979"/>
      <c r="F979"/>
      <c r="G979"/>
    </row>
    <row r="980" spans="1:7" x14ac:dyDescent="0.25">
      <c r="A980"/>
      <c r="B980"/>
      <c r="D980"/>
      <c r="E980"/>
      <c r="F980"/>
      <c r="G980"/>
    </row>
    <row r="981" spans="1:7" x14ac:dyDescent="0.25">
      <c r="A981"/>
      <c r="B981"/>
      <c r="D981"/>
      <c r="E981"/>
      <c r="F981"/>
      <c r="G981"/>
    </row>
    <row r="982" spans="1:7" x14ac:dyDescent="0.25">
      <c r="A982"/>
      <c r="B982"/>
      <c r="D982"/>
      <c r="E982"/>
      <c r="F982"/>
      <c r="G982"/>
    </row>
    <row r="983" spans="1:7" x14ac:dyDescent="0.25">
      <c r="A983"/>
      <c r="B983"/>
      <c r="D983"/>
      <c r="E983"/>
      <c r="F983"/>
      <c r="G983"/>
    </row>
    <row r="984" spans="1:7" x14ac:dyDescent="0.25">
      <c r="A984"/>
      <c r="B984"/>
      <c r="D984"/>
      <c r="E984"/>
      <c r="F984"/>
      <c r="G984"/>
    </row>
    <row r="985" spans="1:7" x14ac:dyDescent="0.25">
      <c r="A985"/>
      <c r="B985"/>
      <c r="D985"/>
      <c r="E985"/>
      <c r="F985"/>
      <c r="G985"/>
    </row>
    <row r="986" spans="1:7" x14ac:dyDescent="0.25">
      <c r="A986"/>
      <c r="B986"/>
      <c r="D986"/>
      <c r="E986"/>
      <c r="F986"/>
      <c r="G986"/>
    </row>
    <row r="987" spans="1:7" x14ac:dyDescent="0.25">
      <c r="A987"/>
      <c r="B987"/>
      <c r="D987"/>
      <c r="E987"/>
      <c r="F987"/>
      <c r="G987"/>
    </row>
    <row r="988" spans="1:7" x14ac:dyDescent="0.25">
      <c r="A988"/>
      <c r="B988"/>
      <c r="D988"/>
      <c r="E988"/>
      <c r="F988"/>
      <c r="G988"/>
    </row>
    <row r="989" spans="1:7" x14ac:dyDescent="0.25">
      <c r="A989"/>
      <c r="B989"/>
      <c r="D989"/>
      <c r="E989"/>
      <c r="F989"/>
      <c r="G989"/>
    </row>
    <row r="990" spans="1:7" x14ac:dyDescent="0.25">
      <c r="A990"/>
      <c r="B990"/>
      <c r="D990"/>
      <c r="E990"/>
      <c r="F990"/>
      <c r="G990"/>
    </row>
    <row r="991" spans="1:7" x14ac:dyDescent="0.25">
      <c r="A991"/>
      <c r="B991"/>
      <c r="D991"/>
      <c r="E991"/>
      <c r="F991"/>
      <c r="G991"/>
    </row>
    <row r="992" spans="1:7" x14ac:dyDescent="0.25">
      <c r="A992"/>
      <c r="B992"/>
      <c r="D992"/>
      <c r="E992"/>
      <c r="F992"/>
      <c r="G992"/>
    </row>
    <row r="993" spans="1:7" x14ac:dyDescent="0.25">
      <c r="A993"/>
      <c r="B993"/>
      <c r="D993"/>
      <c r="E993"/>
      <c r="F993"/>
      <c r="G993"/>
    </row>
    <row r="994" spans="1:7" x14ac:dyDescent="0.25">
      <c r="A994"/>
      <c r="B994"/>
      <c r="D994"/>
      <c r="E994"/>
      <c r="F994"/>
      <c r="G994"/>
    </row>
    <row r="995" spans="1:7" x14ac:dyDescent="0.25">
      <c r="A995"/>
      <c r="B995"/>
      <c r="D995"/>
      <c r="E995"/>
      <c r="F995"/>
      <c r="G995"/>
    </row>
    <row r="996" spans="1:7" x14ac:dyDescent="0.25">
      <c r="A996"/>
      <c r="B996"/>
      <c r="D996"/>
      <c r="E996"/>
      <c r="F996"/>
      <c r="G996"/>
    </row>
    <row r="997" spans="1:7" x14ac:dyDescent="0.25">
      <c r="A997"/>
      <c r="B997"/>
      <c r="D997"/>
      <c r="E997"/>
      <c r="F997"/>
      <c r="G997"/>
    </row>
    <row r="998" spans="1:7" x14ac:dyDescent="0.25">
      <c r="A998"/>
      <c r="B998"/>
      <c r="D998"/>
      <c r="E998"/>
      <c r="F998"/>
      <c r="G998"/>
    </row>
    <row r="999" spans="1:7" x14ac:dyDescent="0.25">
      <c r="A999"/>
      <c r="B999"/>
      <c r="D999"/>
      <c r="E999"/>
      <c r="F999"/>
      <c r="G999"/>
    </row>
    <row r="1000" spans="1:7" x14ac:dyDescent="0.25">
      <c r="A1000"/>
      <c r="B1000"/>
      <c r="D1000"/>
      <c r="E1000"/>
      <c r="F1000"/>
      <c r="G1000"/>
    </row>
    <row r="1001" spans="1:7" x14ac:dyDescent="0.25">
      <c r="A1001"/>
      <c r="B1001"/>
      <c r="D1001"/>
      <c r="E1001"/>
      <c r="F1001"/>
      <c r="G1001"/>
    </row>
    <row r="1002" spans="1:7" x14ac:dyDescent="0.25">
      <c r="A1002"/>
      <c r="B1002"/>
      <c r="D1002"/>
      <c r="E1002"/>
      <c r="F1002"/>
      <c r="G1002"/>
    </row>
    <row r="1003" spans="1:7" x14ac:dyDescent="0.25">
      <c r="A1003"/>
      <c r="B1003"/>
      <c r="D1003"/>
      <c r="E1003"/>
      <c r="F1003"/>
      <c r="G1003"/>
    </row>
    <row r="1004" spans="1:7" x14ac:dyDescent="0.25">
      <c r="A1004"/>
      <c r="B1004"/>
      <c r="D1004"/>
      <c r="E1004"/>
      <c r="F1004"/>
      <c r="G1004"/>
    </row>
    <row r="1005" spans="1:7" x14ac:dyDescent="0.25">
      <c r="A1005"/>
      <c r="B1005"/>
      <c r="D1005"/>
      <c r="E1005"/>
      <c r="F1005"/>
      <c r="G1005"/>
    </row>
    <row r="1006" spans="1:7" x14ac:dyDescent="0.25">
      <c r="A1006"/>
      <c r="B1006"/>
      <c r="D1006"/>
      <c r="E1006"/>
      <c r="F1006"/>
      <c r="G1006"/>
    </row>
    <row r="1007" spans="1:7" x14ac:dyDescent="0.25">
      <c r="A1007"/>
      <c r="B1007"/>
      <c r="D1007"/>
      <c r="E1007"/>
      <c r="F1007"/>
      <c r="G1007"/>
    </row>
    <row r="1008" spans="1:7" x14ac:dyDescent="0.25">
      <c r="A1008"/>
      <c r="B1008"/>
      <c r="D1008"/>
      <c r="E1008"/>
      <c r="F1008"/>
      <c r="G1008"/>
    </row>
    <row r="1009" spans="1:7" x14ac:dyDescent="0.25">
      <c r="A1009"/>
      <c r="B1009"/>
      <c r="D1009"/>
      <c r="E1009"/>
      <c r="F1009"/>
      <c r="G1009"/>
    </row>
    <row r="1010" spans="1:7" x14ac:dyDescent="0.25">
      <c r="A1010"/>
      <c r="B1010"/>
      <c r="D1010"/>
      <c r="E1010"/>
      <c r="F1010"/>
      <c r="G1010"/>
    </row>
    <row r="1011" spans="1:7" x14ac:dyDescent="0.25">
      <c r="A1011"/>
      <c r="B1011"/>
      <c r="D1011"/>
      <c r="E1011"/>
      <c r="F1011"/>
      <c r="G1011"/>
    </row>
    <row r="1012" spans="1:7" x14ac:dyDescent="0.25">
      <c r="A1012"/>
      <c r="B1012"/>
      <c r="D1012"/>
      <c r="E1012"/>
      <c r="F1012"/>
      <c r="G1012"/>
    </row>
    <row r="1013" spans="1:7" x14ac:dyDescent="0.25">
      <c r="A1013"/>
      <c r="B1013"/>
      <c r="D1013"/>
      <c r="E1013"/>
      <c r="F1013"/>
      <c r="G1013"/>
    </row>
    <row r="1014" spans="1:7" x14ac:dyDescent="0.25">
      <c r="A1014"/>
      <c r="B1014"/>
      <c r="D1014"/>
      <c r="E1014"/>
      <c r="F1014"/>
      <c r="G1014"/>
    </row>
    <row r="1015" spans="1:7" x14ac:dyDescent="0.25">
      <c r="A1015"/>
      <c r="B1015"/>
      <c r="D1015"/>
      <c r="E1015"/>
      <c r="F1015"/>
      <c r="G1015"/>
    </row>
    <row r="1016" spans="1:7" x14ac:dyDescent="0.25">
      <c r="A1016"/>
      <c r="B1016"/>
      <c r="D1016"/>
      <c r="E1016"/>
      <c r="F1016"/>
      <c r="G1016"/>
    </row>
    <row r="1017" spans="1:7" x14ac:dyDescent="0.25">
      <c r="A1017"/>
      <c r="B1017"/>
      <c r="D1017"/>
      <c r="E1017"/>
      <c r="F1017"/>
      <c r="G1017"/>
    </row>
    <row r="1018" spans="1:7" x14ac:dyDescent="0.25">
      <c r="A1018"/>
      <c r="B1018"/>
      <c r="D1018"/>
      <c r="E1018"/>
      <c r="F1018"/>
      <c r="G1018"/>
    </row>
    <row r="1019" spans="1:7" x14ac:dyDescent="0.25">
      <c r="A1019"/>
      <c r="B1019"/>
      <c r="D1019"/>
      <c r="E1019"/>
      <c r="F1019"/>
      <c r="G1019"/>
    </row>
    <row r="1020" spans="1:7" x14ac:dyDescent="0.25">
      <c r="A1020"/>
      <c r="B1020"/>
      <c r="D1020"/>
      <c r="E1020"/>
      <c r="F1020"/>
      <c r="G1020"/>
    </row>
    <row r="1021" spans="1:7" x14ac:dyDescent="0.25">
      <c r="A1021"/>
      <c r="B1021"/>
      <c r="D1021"/>
      <c r="E1021"/>
      <c r="F1021"/>
      <c r="G1021"/>
    </row>
    <row r="1022" spans="1:7" x14ac:dyDescent="0.25">
      <c r="A1022"/>
      <c r="B1022"/>
      <c r="D1022"/>
      <c r="E1022"/>
      <c r="F1022"/>
      <c r="G1022"/>
    </row>
    <row r="1023" spans="1:7" x14ac:dyDescent="0.25">
      <c r="A1023"/>
      <c r="B1023"/>
      <c r="D1023"/>
      <c r="E1023"/>
      <c r="F1023"/>
      <c r="G1023"/>
    </row>
    <row r="1024" spans="1:7" x14ac:dyDescent="0.25">
      <c r="A1024"/>
      <c r="B1024"/>
      <c r="D1024"/>
      <c r="E1024"/>
      <c r="F1024"/>
      <c r="G1024"/>
    </row>
    <row r="1025" spans="1:7" x14ac:dyDescent="0.25">
      <c r="A1025"/>
      <c r="B1025"/>
      <c r="D1025"/>
      <c r="E1025"/>
      <c r="F1025"/>
      <c r="G1025"/>
    </row>
    <row r="1026" spans="1:7" x14ac:dyDescent="0.25">
      <c r="A1026"/>
      <c r="B1026"/>
      <c r="D1026"/>
      <c r="E1026"/>
      <c r="F1026"/>
      <c r="G1026"/>
    </row>
    <row r="1027" spans="1:7" x14ac:dyDescent="0.25">
      <c r="A1027"/>
      <c r="B1027"/>
      <c r="D1027"/>
      <c r="E1027"/>
      <c r="F1027"/>
      <c r="G1027"/>
    </row>
    <row r="1028" spans="1:7" x14ac:dyDescent="0.25">
      <c r="A1028"/>
      <c r="B1028"/>
      <c r="D1028"/>
      <c r="E1028"/>
      <c r="F1028"/>
      <c r="G1028"/>
    </row>
    <row r="1029" spans="1:7" x14ac:dyDescent="0.25">
      <c r="A1029"/>
      <c r="B1029"/>
      <c r="D1029"/>
      <c r="E1029"/>
      <c r="F1029"/>
      <c r="G1029"/>
    </row>
    <row r="1030" spans="1:7" x14ac:dyDescent="0.25">
      <c r="A1030"/>
      <c r="B1030"/>
      <c r="D1030"/>
      <c r="E1030"/>
      <c r="F1030"/>
      <c r="G1030"/>
    </row>
    <row r="1031" spans="1:7" x14ac:dyDescent="0.25">
      <c r="A1031"/>
      <c r="B1031"/>
      <c r="D1031"/>
      <c r="E1031"/>
      <c r="F1031"/>
      <c r="G1031"/>
    </row>
    <row r="1032" spans="1:7" x14ac:dyDescent="0.25">
      <c r="A1032"/>
      <c r="B1032"/>
      <c r="D1032"/>
      <c r="E1032"/>
      <c r="F1032"/>
      <c r="G1032"/>
    </row>
    <row r="1033" spans="1:7" x14ac:dyDescent="0.25">
      <c r="A1033"/>
      <c r="B1033"/>
      <c r="D1033"/>
      <c r="E1033"/>
      <c r="F1033"/>
      <c r="G1033"/>
    </row>
    <row r="1034" spans="1:7" x14ac:dyDescent="0.25">
      <c r="A1034"/>
      <c r="B1034"/>
      <c r="D1034"/>
      <c r="E1034"/>
      <c r="F1034"/>
      <c r="G1034"/>
    </row>
    <row r="1035" spans="1:7" x14ac:dyDescent="0.25">
      <c r="A1035"/>
      <c r="B1035"/>
      <c r="D1035"/>
      <c r="E1035"/>
      <c r="F1035"/>
      <c r="G1035"/>
    </row>
    <row r="1036" spans="1:7" x14ac:dyDescent="0.25">
      <c r="A1036"/>
      <c r="B1036"/>
      <c r="D1036"/>
      <c r="E1036"/>
      <c r="F1036"/>
      <c r="G1036"/>
    </row>
    <row r="1037" spans="1:7" x14ac:dyDescent="0.25">
      <c r="A1037"/>
      <c r="B1037"/>
      <c r="D1037"/>
      <c r="E1037"/>
      <c r="F1037"/>
      <c r="G1037"/>
    </row>
    <row r="1038" spans="1:7" x14ac:dyDescent="0.25">
      <c r="A1038"/>
      <c r="B1038"/>
      <c r="D1038"/>
      <c r="E1038"/>
      <c r="F1038"/>
      <c r="G1038"/>
    </row>
    <row r="1039" spans="1:7" x14ac:dyDescent="0.25">
      <c r="A1039"/>
      <c r="B1039"/>
      <c r="D1039"/>
      <c r="E1039"/>
      <c r="F1039"/>
      <c r="G1039"/>
    </row>
    <row r="1040" spans="1:7" x14ac:dyDescent="0.25">
      <c r="A1040"/>
      <c r="B1040"/>
      <c r="D1040"/>
      <c r="E1040"/>
      <c r="F1040"/>
      <c r="G1040"/>
    </row>
    <row r="1041" spans="1:7" x14ac:dyDescent="0.25">
      <c r="A1041"/>
      <c r="B1041"/>
      <c r="D1041"/>
      <c r="E1041"/>
      <c r="F1041"/>
      <c r="G1041"/>
    </row>
    <row r="1042" spans="1:7" x14ac:dyDescent="0.25">
      <c r="A1042"/>
      <c r="B1042"/>
      <c r="D1042"/>
      <c r="E1042"/>
      <c r="F1042"/>
      <c r="G1042"/>
    </row>
    <row r="1043" spans="1:7" x14ac:dyDescent="0.25">
      <c r="A1043"/>
      <c r="B1043"/>
      <c r="D1043"/>
      <c r="E1043"/>
      <c r="F1043"/>
      <c r="G1043"/>
    </row>
    <row r="1044" spans="1:7" x14ac:dyDescent="0.25">
      <c r="A1044"/>
      <c r="B1044"/>
      <c r="D1044"/>
      <c r="E1044"/>
      <c r="F1044"/>
      <c r="G1044"/>
    </row>
    <row r="1045" spans="1:7" x14ac:dyDescent="0.25">
      <c r="A1045"/>
      <c r="B1045"/>
      <c r="D1045"/>
      <c r="E1045"/>
      <c r="F1045"/>
      <c r="G1045"/>
    </row>
    <row r="1046" spans="1:7" x14ac:dyDescent="0.25">
      <c r="A1046"/>
      <c r="B1046"/>
      <c r="D1046"/>
      <c r="E1046"/>
      <c r="F1046"/>
      <c r="G1046"/>
    </row>
    <row r="1047" spans="1:7" x14ac:dyDescent="0.25">
      <c r="A1047"/>
      <c r="B1047"/>
      <c r="D1047"/>
      <c r="E1047"/>
      <c r="F1047"/>
      <c r="G1047"/>
    </row>
    <row r="1048" spans="1:7" x14ac:dyDescent="0.25">
      <c r="A1048"/>
      <c r="B1048"/>
      <c r="D1048"/>
      <c r="E1048"/>
      <c r="F1048"/>
      <c r="G1048"/>
    </row>
    <row r="1049" spans="1:7" x14ac:dyDescent="0.25">
      <c r="A1049"/>
      <c r="B1049"/>
      <c r="D1049"/>
      <c r="E1049"/>
      <c r="F1049"/>
      <c r="G1049"/>
    </row>
    <row r="1050" spans="1:7" x14ac:dyDescent="0.25">
      <c r="A1050"/>
      <c r="B1050"/>
      <c r="D1050"/>
      <c r="E1050"/>
      <c r="F1050"/>
      <c r="G1050"/>
    </row>
    <row r="1051" spans="1:7" x14ac:dyDescent="0.25">
      <c r="A1051"/>
      <c r="B1051"/>
      <c r="D1051"/>
      <c r="E1051"/>
      <c r="F1051"/>
      <c r="G1051"/>
    </row>
    <row r="1052" spans="1:7" x14ac:dyDescent="0.25">
      <c r="A1052"/>
      <c r="B1052"/>
      <c r="D1052"/>
      <c r="E1052"/>
      <c r="F1052"/>
      <c r="G1052"/>
    </row>
    <row r="1053" spans="1:7" x14ac:dyDescent="0.25">
      <c r="A1053"/>
      <c r="B1053"/>
      <c r="D1053"/>
      <c r="E1053"/>
      <c r="F1053"/>
      <c r="G1053"/>
    </row>
    <row r="1054" spans="1:7" x14ac:dyDescent="0.25">
      <c r="A1054"/>
      <c r="B1054"/>
      <c r="D1054"/>
      <c r="E1054"/>
      <c r="F1054"/>
      <c r="G1054"/>
    </row>
    <row r="1055" spans="1:7" x14ac:dyDescent="0.25">
      <c r="A1055"/>
      <c r="B1055"/>
      <c r="D1055"/>
      <c r="E1055"/>
      <c r="F1055"/>
      <c r="G1055"/>
    </row>
    <row r="1056" spans="1:7" x14ac:dyDescent="0.25">
      <c r="A1056"/>
      <c r="B1056"/>
      <c r="D1056"/>
      <c r="E1056"/>
      <c r="F1056"/>
      <c r="G1056"/>
    </row>
    <row r="1057" spans="1:7" x14ac:dyDescent="0.25">
      <c r="A1057"/>
      <c r="B1057"/>
      <c r="D1057"/>
      <c r="E1057"/>
      <c r="F1057"/>
      <c r="G1057"/>
    </row>
    <row r="1058" spans="1:7" x14ac:dyDescent="0.25">
      <c r="A1058"/>
      <c r="B1058"/>
      <c r="D1058"/>
      <c r="E1058"/>
      <c r="F1058"/>
      <c r="G1058"/>
    </row>
    <row r="1059" spans="1:7" x14ac:dyDescent="0.25">
      <c r="A1059"/>
      <c r="B1059"/>
      <c r="D1059"/>
      <c r="E1059"/>
      <c r="F1059"/>
      <c r="G1059"/>
    </row>
    <row r="1060" spans="1:7" x14ac:dyDescent="0.25">
      <c r="A1060"/>
      <c r="B1060"/>
      <c r="D1060"/>
      <c r="E1060"/>
      <c r="F1060"/>
      <c r="G1060"/>
    </row>
    <row r="1061" spans="1:7" x14ac:dyDescent="0.25">
      <c r="A1061"/>
      <c r="B1061"/>
      <c r="D1061"/>
      <c r="E1061"/>
      <c r="F1061"/>
      <c r="G1061"/>
    </row>
    <row r="1062" spans="1:7" x14ac:dyDescent="0.25">
      <c r="A1062"/>
      <c r="B1062"/>
      <c r="D1062"/>
      <c r="E1062"/>
      <c r="F1062"/>
      <c r="G1062"/>
    </row>
    <row r="1063" spans="1:7" x14ac:dyDescent="0.25">
      <c r="A1063"/>
      <c r="B1063"/>
      <c r="D1063"/>
      <c r="E1063"/>
      <c r="F1063"/>
      <c r="G1063"/>
    </row>
    <row r="1064" spans="1:7" x14ac:dyDescent="0.25">
      <c r="A1064"/>
      <c r="B1064"/>
      <c r="D1064"/>
      <c r="E1064"/>
      <c r="F1064"/>
      <c r="G1064"/>
    </row>
    <row r="1065" spans="1:7" x14ac:dyDescent="0.25">
      <c r="A1065"/>
      <c r="B1065"/>
      <c r="D1065"/>
      <c r="E1065"/>
      <c r="F1065"/>
      <c r="G1065"/>
    </row>
    <row r="1066" spans="1:7" x14ac:dyDescent="0.25">
      <c r="A1066"/>
      <c r="B1066"/>
      <c r="D1066"/>
      <c r="E1066"/>
      <c r="F1066"/>
      <c r="G1066"/>
    </row>
    <row r="1067" spans="1:7" x14ac:dyDescent="0.25">
      <c r="A1067"/>
      <c r="B1067"/>
      <c r="D1067"/>
      <c r="E1067"/>
      <c r="F1067"/>
      <c r="G1067"/>
    </row>
    <row r="1068" spans="1:7" x14ac:dyDescent="0.25">
      <c r="A1068"/>
      <c r="B1068"/>
      <c r="D1068"/>
      <c r="E1068"/>
      <c r="F1068"/>
      <c r="G1068"/>
    </row>
    <row r="1069" spans="1:7" x14ac:dyDescent="0.25">
      <c r="A1069"/>
      <c r="B1069"/>
      <c r="D1069"/>
      <c r="E1069"/>
      <c r="F1069"/>
      <c r="G1069"/>
    </row>
    <row r="1070" spans="1:7" x14ac:dyDescent="0.25">
      <c r="A1070"/>
      <c r="B1070"/>
      <c r="D1070"/>
      <c r="E1070"/>
      <c r="F1070"/>
      <c r="G1070"/>
    </row>
    <row r="1071" spans="1:7" x14ac:dyDescent="0.25">
      <c r="A1071"/>
      <c r="B1071"/>
      <c r="D1071"/>
      <c r="E1071"/>
      <c r="F1071"/>
      <c r="G1071"/>
    </row>
    <row r="1072" spans="1:7" x14ac:dyDescent="0.25">
      <c r="A1072"/>
      <c r="B1072"/>
      <c r="D1072"/>
      <c r="E1072"/>
      <c r="F1072"/>
      <c r="G1072"/>
    </row>
    <row r="1073" spans="1:7" x14ac:dyDescent="0.25">
      <c r="A1073"/>
      <c r="B1073"/>
      <c r="D1073"/>
      <c r="E1073"/>
      <c r="F1073"/>
      <c r="G1073"/>
    </row>
    <row r="1074" spans="1:7" x14ac:dyDescent="0.25">
      <c r="A1074"/>
      <c r="B1074"/>
      <c r="D1074"/>
      <c r="E1074"/>
      <c r="F1074"/>
      <c r="G1074"/>
    </row>
    <row r="1075" spans="1:7" x14ac:dyDescent="0.25">
      <c r="A1075"/>
      <c r="B1075"/>
      <c r="D1075"/>
      <c r="E1075"/>
      <c r="F1075"/>
      <c r="G1075"/>
    </row>
    <row r="1076" spans="1:7" x14ac:dyDescent="0.25">
      <c r="A1076"/>
      <c r="B1076"/>
      <c r="D1076"/>
      <c r="E1076"/>
      <c r="F1076"/>
      <c r="G1076"/>
    </row>
    <row r="1077" spans="1:7" x14ac:dyDescent="0.25">
      <c r="A1077"/>
      <c r="B1077"/>
      <c r="D1077"/>
      <c r="E1077"/>
      <c r="F1077"/>
      <c r="G1077"/>
    </row>
    <row r="1078" spans="1:7" x14ac:dyDescent="0.25">
      <c r="A1078"/>
      <c r="B1078"/>
      <c r="D1078"/>
      <c r="E1078"/>
      <c r="F1078"/>
      <c r="G1078"/>
    </row>
    <row r="1079" spans="1:7" x14ac:dyDescent="0.25">
      <c r="A1079"/>
      <c r="B1079"/>
      <c r="D1079"/>
      <c r="E1079"/>
      <c r="F1079"/>
      <c r="G1079"/>
    </row>
    <row r="1080" spans="1:7" x14ac:dyDescent="0.25">
      <c r="A1080"/>
      <c r="B1080"/>
      <c r="D1080"/>
      <c r="E1080"/>
      <c r="F1080"/>
      <c r="G1080"/>
    </row>
    <row r="1081" spans="1:7" x14ac:dyDescent="0.25">
      <c r="A1081"/>
      <c r="B1081"/>
      <c r="D1081"/>
      <c r="E1081"/>
      <c r="F1081"/>
      <c r="G1081"/>
    </row>
    <row r="1082" spans="1:7" x14ac:dyDescent="0.25">
      <c r="A1082"/>
      <c r="B1082"/>
      <c r="D1082"/>
      <c r="E1082"/>
      <c r="F1082"/>
      <c r="G1082"/>
    </row>
    <row r="1083" spans="1:7" x14ac:dyDescent="0.25">
      <c r="A1083"/>
      <c r="B1083"/>
      <c r="D1083"/>
      <c r="E1083"/>
      <c r="F1083"/>
      <c r="G1083"/>
    </row>
    <row r="1084" spans="1:7" x14ac:dyDescent="0.25">
      <c r="A1084"/>
      <c r="B1084"/>
      <c r="D1084"/>
      <c r="E1084"/>
      <c r="F1084"/>
      <c r="G1084"/>
    </row>
    <row r="1085" spans="1:7" x14ac:dyDescent="0.25">
      <c r="A1085"/>
      <c r="B1085"/>
      <c r="D1085"/>
      <c r="E1085"/>
      <c r="F1085"/>
      <c r="G1085"/>
    </row>
    <row r="1086" spans="1:7" x14ac:dyDescent="0.25">
      <c r="A1086"/>
      <c r="B1086"/>
      <c r="D1086"/>
      <c r="E1086"/>
      <c r="F1086"/>
      <c r="G1086"/>
    </row>
    <row r="1087" spans="1:7" x14ac:dyDescent="0.25">
      <c r="A1087"/>
      <c r="B1087"/>
      <c r="D1087"/>
      <c r="E1087"/>
      <c r="F1087"/>
      <c r="G1087"/>
    </row>
    <row r="1088" spans="1:7" x14ac:dyDescent="0.25">
      <c r="A1088"/>
      <c r="B1088"/>
      <c r="D1088"/>
      <c r="E1088"/>
      <c r="F1088"/>
      <c r="G1088"/>
    </row>
    <row r="1089" spans="1:7" x14ac:dyDescent="0.25">
      <c r="A1089"/>
      <c r="B1089"/>
      <c r="D1089"/>
      <c r="E1089"/>
      <c r="F1089"/>
      <c r="G1089"/>
    </row>
    <row r="1090" spans="1:7" x14ac:dyDescent="0.25">
      <c r="A1090"/>
      <c r="B1090"/>
      <c r="D1090"/>
      <c r="E1090"/>
      <c r="F1090"/>
      <c r="G1090"/>
    </row>
    <row r="1091" spans="1:7" x14ac:dyDescent="0.25">
      <c r="A1091"/>
      <c r="B1091"/>
      <c r="D1091"/>
      <c r="E1091"/>
      <c r="F1091"/>
      <c r="G1091"/>
    </row>
    <row r="1092" spans="1:7" x14ac:dyDescent="0.25">
      <c r="A1092"/>
      <c r="B1092"/>
      <c r="D1092"/>
      <c r="E1092"/>
      <c r="F1092"/>
      <c r="G1092"/>
    </row>
    <row r="1093" spans="1:7" x14ac:dyDescent="0.25">
      <c r="A1093"/>
      <c r="B1093"/>
      <c r="D1093"/>
      <c r="E1093"/>
      <c r="F1093"/>
      <c r="G1093"/>
    </row>
    <row r="1094" spans="1:7" x14ac:dyDescent="0.25">
      <c r="A1094"/>
      <c r="B1094"/>
      <c r="D1094"/>
      <c r="E1094"/>
      <c r="F1094"/>
      <c r="G1094"/>
    </row>
    <row r="1095" spans="1:7" x14ac:dyDescent="0.25">
      <c r="A1095"/>
      <c r="B1095"/>
      <c r="D1095"/>
      <c r="E1095"/>
      <c r="F1095"/>
      <c r="G1095"/>
    </row>
    <row r="1096" spans="1:7" x14ac:dyDescent="0.25">
      <c r="A1096"/>
      <c r="B1096"/>
      <c r="D1096"/>
      <c r="E1096"/>
      <c r="F1096"/>
      <c r="G1096"/>
    </row>
    <row r="1097" spans="1:7" x14ac:dyDescent="0.25">
      <c r="A1097"/>
      <c r="B1097"/>
      <c r="D1097"/>
      <c r="E1097"/>
      <c r="F1097"/>
      <c r="G1097"/>
    </row>
    <row r="1098" spans="1:7" x14ac:dyDescent="0.25">
      <c r="A1098"/>
      <c r="B1098"/>
      <c r="D1098"/>
      <c r="E1098"/>
      <c r="F1098"/>
      <c r="G1098"/>
    </row>
    <row r="1099" spans="1:7" x14ac:dyDescent="0.25">
      <c r="A1099"/>
      <c r="B1099"/>
      <c r="D1099"/>
      <c r="E1099"/>
      <c r="F1099"/>
      <c r="G1099"/>
    </row>
    <row r="1100" spans="1:7" x14ac:dyDescent="0.25">
      <c r="A1100"/>
      <c r="B1100"/>
      <c r="D1100"/>
      <c r="E1100"/>
      <c r="F1100"/>
      <c r="G1100"/>
    </row>
    <row r="1101" spans="1:7" x14ac:dyDescent="0.25">
      <c r="A1101"/>
      <c r="B1101"/>
      <c r="D1101"/>
      <c r="E1101"/>
      <c r="F1101"/>
      <c r="G1101"/>
    </row>
    <row r="1102" spans="1:7" x14ac:dyDescent="0.25">
      <c r="A1102"/>
      <c r="B1102"/>
      <c r="D1102"/>
      <c r="E1102"/>
      <c r="F1102"/>
      <c r="G1102"/>
    </row>
    <row r="1103" spans="1:7" x14ac:dyDescent="0.25">
      <c r="A1103"/>
      <c r="B1103"/>
      <c r="D1103"/>
      <c r="E1103"/>
      <c r="F1103"/>
      <c r="G1103"/>
    </row>
    <row r="1104" spans="1:7" x14ac:dyDescent="0.25">
      <c r="A1104"/>
      <c r="B1104"/>
      <c r="D1104"/>
      <c r="E1104"/>
      <c r="F1104"/>
      <c r="G1104"/>
    </row>
    <row r="1105" spans="1:7" x14ac:dyDescent="0.25">
      <c r="A1105"/>
      <c r="B1105"/>
      <c r="D1105"/>
      <c r="E1105"/>
      <c r="F1105"/>
      <c r="G1105"/>
    </row>
    <row r="1106" spans="1:7" x14ac:dyDescent="0.25">
      <c r="A1106"/>
      <c r="B1106"/>
      <c r="D1106"/>
      <c r="E1106"/>
      <c r="F1106"/>
      <c r="G1106"/>
    </row>
    <row r="1107" spans="1:7" x14ac:dyDescent="0.25">
      <c r="A1107"/>
      <c r="B1107"/>
      <c r="D1107"/>
      <c r="E1107"/>
      <c r="F1107"/>
      <c r="G1107"/>
    </row>
    <row r="1108" spans="1:7" x14ac:dyDescent="0.25">
      <c r="A1108"/>
      <c r="B1108"/>
      <c r="D1108"/>
      <c r="E1108"/>
      <c r="F1108"/>
      <c r="G1108"/>
    </row>
    <row r="1109" spans="1:7" x14ac:dyDescent="0.25">
      <c r="A1109"/>
      <c r="B1109"/>
      <c r="D1109"/>
      <c r="E1109"/>
      <c r="F1109"/>
      <c r="G1109"/>
    </row>
    <row r="1110" spans="1:7" x14ac:dyDescent="0.25">
      <c r="A1110"/>
      <c r="B1110"/>
      <c r="D1110"/>
      <c r="E1110"/>
      <c r="F1110"/>
      <c r="G1110"/>
    </row>
    <row r="1111" spans="1:7" x14ac:dyDescent="0.25">
      <c r="A1111"/>
      <c r="B1111"/>
      <c r="D1111"/>
      <c r="E1111"/>
      <c r="F1111"/>
      <c r="G1111"/>
    </row>
    <row r="1112" spans="1:7" x14ac:dyDescent="0.25">
      <c r="A1112"/>
      <c r="B1112"/>
      <c r="D1112"/>
      <c r="E1112"/>
      <c r="F1112"/>
      <c r="G1112"/>
    </row>
    <row r="1113" spans="1:7" x14ac:dyDescent="0.25">
      <c r="A1113"/>
      <c r="B1113"/>
      <c r="D1113"/>
      <c r="E1113"/>
      <c r="F1113"/>
      <c r="G1113"/>
    </row>
    <row r="1114" spans="1:7" x14ac:dyDescent="0.25">
      <c r="A1114"/>
      <c r="B1114"/>
      <c r="D1114"/>
      <c r="E1114"/>
      <c r="F1114"/>
      <c r="G1114"/>
    </row>
    <row r="1115" spans="1:7" x14ac:dyDescent="0.25">
      <c r="A1115"/>
      <c r="B1115"/>
      <c r="D1115"/>
      <c r="E1115"/>
      <c r="F1115"/>
      <c r="G1115"/>
    </row>
    <row r="1116" spans="1:7" x14ac:dyDescent="0.25">
      <c r="A1116"/>
      <c r="B1116"/>
      <c r="D1116"/>
      <c r="E1116"/>
      <c r="F1116"/>
      <c r="G1116"/>
    </row>
    <row r="1117" spans="1:7" x14ac:dyDescent="0.25">
      <c r="A1117"/>
      <c r="B1117"/>
      <c r="D1117"/>
      <c r="E1117"/>
      <c r="F1117"/>
      <c r="G1117"/>
    </row>
    <row r="1118" spans="1:7" x14ac:dyDescent="0.25">
      <c r="A1118"/>
      <c r="B1118"/>
      <c r="D1118"/>
      <c r="E1118"/>
      <c r="F1118"/>
      <c r="G1118"/>
    </row>
    <row r="1119" spans="1:7" x14ac:dyDescent="0.25">
      <c r="A1119"/>
      <c r="B1119"/>
      <c r="D1119"/>
      <c r="E1119"/>
      <c r="F1119"/>
      <c r="G1119"/>
    </row>
    <row r="1120" spans="1:7" x14ac:dyDescent="0.25">
      <c r="A1120"/>
      <c r="B1120"/>
      <c r="D1120"/>
      <c r="E1120"/>
      <c r="F1120"/>
      <c r="G1120"/>
    </row>
    <row r="1121" spans="1:7" x14ac:dyDescent="0.25">
      <c r="A1121"/>
      <c r="B1121"/>
      <c r="D1121"/>
      <c r="E1121"/>
      <c r="F1121"/>
      <c r="G1121"/>
    </row>
    <row r="1122" spans="1:7" x14ac:dyDescent="0.25">
      <c r="A1122"/>
      <c r="B1122"/>
      <c r="D1122"/>
      <c r="E1122"/>
      <c r="F1122"/>
      <c r="G1122"/>
    </row>
    <row r="1123" spans="1:7" x14ac:dyDescent="0.25">
      <c r="A1123"/>
      <c r="B1123"/>
      <c r="D1123"/>
      <c r="E1123"/>
      <c r="F1123"/>
      <c r="G1123"/>
    </row>
    <row r="1124" spans="1:7" x14ac:dyDescent="0.25">
      <c r="A1124"/>
      <c r="B1124"/>
      <c r="D1124"/>
      <c r="E1124"/>
      <c r="F1124"/>
      <c r="G1124"/>
    </row>
    <row r="1125" spans="1:7" x14ac:dyDescent="0.25">
      <c r="A1125"/>
      <c r="B1125"/>
      <c r="D1125"/>
      <c r="E1125"/>
      <c r="F1125"/>
      <c r="G1125"/>
    </row>
    <row r="1126" spans="1:7" x14ac:dyDescent="0.25">
      <c r="A1126"/>
      <c r="B1126"/>
      <c r="D1126"/>
      <c r="E1126"/>
      <c r="F1126"/>
      <c r="G1126"/>
    </row>
    <row r="1127" spans="1:7" x14ac:dyDescent="0.25">
      <c r="A1127"/>
      <c r="B1127"/>
      <c r="D1127"/>
      <c r="E1127"/>
      <c r="F1127"/>
      <c r="G1127"/>
    </row>
    <row r="1128" spans="1:7" x14ac:dyDescent="0.25">
      <c r="A1128"/>
      <c r="B1128"/>
      <c r="D1128"/>
      <c r="E1128"/>
      <c r="F1128"/>
      <c r="G1128"/>
    </row>
    <row r="1129" spans="1:7" x14ac:dyDescent="0.25">
      <c r="A1129"/>
      <c r="B1129"/>
      <c r="D1129"/>
      <c r="E1129"/>
      <c r="F1129"/>
      <c r="G1129"/>
    </row>
    <row r="1130" spans="1:7" x14ac:dyDescent="0.25">
      <c r="A1130"/>
      <c r="B1130"/>
      <c r="D1130"/>
      <c r="E1130"/>
      <c r="F1130"/>
      <c r="G1130"/>
    </row>
    <row r="1131" spans="1:7" x14ac:dyDescent="0.25">
      <c r="A1131"/>
      <c r="B1131"/>
      <c r="D1131"/>
      <c r="E1131"/>
      <c r="F1131"/>
      <c r="G1131"/>
    </row>
    <row r="1132" spans="1:7" x14ac:dyDescent="0.25">
      <c r="A1132"/>
      <c r="B1132"/>
      <c r="D1132"/>
      <c r="E1132"/>
      <c r="F1132"/>
      <c r="G1132"/>
    </row>
    <row r="1133" spans="1:7" x14ac:dyDescent="0.25">
      <c r="A1133"/>
      <c r="B1133"/>
      <c r="D1133"/>
      <c r="E1133"/>
      <c r="F1133"/>
      <c r="G1133"/>
    </row>
    <row r="1134" spans="1:7" x14ac:dyDescent="0.25">
      <c r="A1134"/>
      <c r="B1134"/>
      <c r="D1134"/>
      <c r="E1134"/>
      <c r="F1134"/>
      <c r="G1134"/>
    </row>
    <row r="1135" spans="1:7" x14ac:dyDescent="0.25">
      <c r="A1135"/>
      <c r="B1135"/>
      <c r="D1135"/>
      <c r="E1135"/>
      <c r="F1135"/>
      <c r="G1135"/>
    </row>
    <row r="1136" spans="1:7" x14ac:dyDescent="0.25">
      <c r="A1136"/>
      <c r="B1136"/>
      <c r="D1136"/>
      <c r="E1136"/>
      <c r="F1136"/>
      <c r="G1136"/>
    </row>
    <row r="1137" spans="1:7" x14ac:dyDescent="0.25">
      <c r="A1137"/>
      <c r="B1137"/>
      <c r="D1137"/>
      <c r="E1137"/>
      <c r="F1137"/>
      <c r="G1137"/>
    </row>
    <row r="1138" spans="1:7" x14ac:dyDescent="0.25">
      <c r="A1138"/>
      <c r="B1138"/>
      <c r="D1138"/>
      <c r="E1138"/>
      <c r="F1138"/>
      <c r="G1138"/>
    </row>
    <row r="1139" spans="1:7" x14ac:dyDescent="0.25">
      <c r="A1139"/>
      <c r="B1139"/>
      <c r="D1139"/>
      <c r="E1139"/>
      <c r="F1139"/>
      <c r="G1139"/>
    </row>
    <row r="1140" spans="1:7" x14ac:dyDescent="0.25">
      <c r="A1140"/>
      <c r="B1140"/>
      <c r="D1140"/>
      <c r="E1140"/>
      <c r="F1140"/>
      <c r="G1140"/>
    </row>
    <row r="1141" spans="1:7" x14ac:dyDescent="0.25">
      <c r="A1141"/>
      <c r="B1141"/>
      <c r="D1141"/>
      <c r="E1141"/>
      <c r="F1141"/>
      <c r="G1141"/>
    </row>
    <row r="1142" spans="1:7" x14ac:dyDescent="0.25">
      <c r="A1142"/>
      <c r="B1142"/>
      <c r="D1142"/>
      <c r="E1142"/>
      <c r="F1142"/>
      <c r="G1142"/>
    </row>
    <row r="1143" spans="1:7" x14ac:dyDescent="0.25">
      <c r="A1143"/>
      <c r="B1143"/>
      <c r="D1143"/>
      <c r="E1143"/>
      <c r="F1143"/>
      <c r="G1143"/>
    </row>
    <row r="1144" spans="1:7" x14ac:dyDescent="0.25">
      <c r="A1144"/>
      <c r="B1144"/>
      <c r="D1144"/>
      <c r="E1144"/>
      <c r="F1144"/>
      <c r="G1144"/>
    </row>
    <row r="1145" spans="1:7" x14ac:dyDescent="0.25">
      <c r="A1145"/>
      <c r="B1145"/>
      <c r="D1145"/>
      <c r="E1145"/>
      <c r="F1145"/>
      <c r="G1145"/>
    </row>
    <row r="1146" spans="1:7" x14ac:dyDescent="0.25">
      <c r="A1146"/>
      <c r="B1146"/>
      <c r="D1146"/>
      <c r="E1146"/>
      <c r="F1146"/>
      <c r="G1146"/>
    </row>
    <row r="1147" spans="1:7" x14ac:dyDescent="0.25">
      <c r="A1147"/>
      <c r="B1147"/>
      <c r="D1147"/>
      <c r="E1147"/>
      <c r="F1147"/>
      <c r="G1147"/>
    </row>
    <row r="1148" spans="1:7" x14ac:dyDescent="0.25">
      <c r="A1148"/>
      <c r="B1148"/>
      <c r="D1148"/>
      <c r="E1148"/>
      <c r="F1148"/>
      <c r="G1148"/>
    </row>
    <row r="1149" spans="1:7" x14ac:dyDescent="0.25">
      <c r="A1149"/>
      <c r="B1149"/>
      <c r="D1149"/>
      <c r="E1149"/>
      <c r="F1149"/>
      <c r="G1149"/>
    </row>
    <row r="1150" spans="1:7" x14ac:dyDescent="0.25">
      <c r="A1150"/>
      <c r="B1150"/>
      <c r="D1150"/>
      <c r="E1150"/>
      <c r="F1150"/>
      <c r="G1150"/>
    </row>
    <row r="1151" spans="1:7" x14ac:dyDescent="0.25">
      <c r="A1151"/>
      <c r="B1151"/>
      <c r="D1151"/>
      <c r="E1151"/>
      <c r="F1151"/>
      <c r="G1151"/>
    </row>
    <row r="1152" spans="1:7" x14ac:dyDescent="0.25">
      <c r="A1152"/>
      <c r="B1152"/>
      <c r="D1152"/>
      <c r="E1152"/>
      <c r="F1152"/>
      <c r="G1152"/>
    </row>
    <row r="1153" spans="1:7" x14ac:dyDescent="0.25">
      <c r="A1153"/>
      <c r="B1153"/>
      <c r="D1153"/>
      <c r="E1153"/>
      <c r="F1153"/>
      <c r="G1153"/>
    </row>
    <row r="1154" spans="1:7" x14ac:dyDescent="0.25">
      <c r="A1154"/>
      <c r="B1154"/>
      <c r="D1154"/>
      <c r="E1154"/>
      <c r="F1154"/>
      <c r="G1154"/>
    </row>
    <row r="1155" spans="1:7" x14ac:dyDescent="0.25">
      <c r="A1155"/>
      <c r="B1155"/>
      <c r="D1155"/>
      <c r="E1155"/>
      <c r="F1155"/>
      <c r="G1155"/>
    </row>
    <row r="1156" spans="1:7" x14ac:dyDescent="0.25">
      <c r="A1156"/>
      <c r="B1156"/>
      <c r="D1156"/>
      <c r="E1156"/>
      <c r="F1156"/>
      <c r="G1156"/>
    </row>
    <row r="1157" spans="1:7" x14ac:dyDescent="0.25">
      <c r="A1157"/>
      <c r="B1157"/>
      <c r="D1157"/>
      <c r="E1157"/>
      <c r="F1157"/>
      <c r="G1157"/>
    </row>
    <row r="1158" spans="1:7" x14ac:dyDescent="0.25">
      <c r="A1158"/>
      <c r="B1158"/>
      <c r="D1158"/>
      <c r="E1158"/>
      <c r="F1158"/>
      <c r="G1158"/>
    </row>
    <row r="1159" spans="1:7" x14ac:dyDescent="0.25">
      <c r="A1159"/>
      <c r="B1159"/>
      <c r="D1159"/>
      <c r="E1159"/>
      <c r="F1159"/>
      <c r="G1159"/>
    </row>
    <row r="1160" spans="1:7" x14ac:dyDescent="0.25">
      <c r="A1160"/>
      <c r="B1160"/>
      <c r="D1160"/>
      <c r="E1160"/>
      <c r="F1160"/>
      <c r="G1160"/>
    </row>
    <row r="1161" spans="1:7" x14ac:dyDescent="0.25">
      <c r="A1161"/>
      <c r="B1161"/>
      <c r="D1161"/>
      <c r="E1161"/>
      <c r="F1161"/>
      <c r="G1161"/>
    </row>
    <row r="1162" spans="1:7" x14ac:dyDescent="0.25">
      <c r="A1162"/>
      <c r="B1162"/>
      <c r="D1162"/>
      <c r="E1162"/>
      <c r="F1162"/>
      <c r="G1162"/>
    </row>
    <row r="1163" spans="1:7" x14ac:dyDescent="0.25">
      <c r="A1163"/>
      <c r="B1163"/>
      <c r="D1163"/>
      <c r="E1163"/>
      <c r="F1163"/>
      <c r="G1163"/>
    </row>
    <row r="1164" spans="1:7" x14ac:dyDescent="0.25">
      <c r="A1164"/>
      <c r="B1164"/>
      <c r="D1164"/>
      <c r="E1164"/>
      <c r="F1164"/>
      <c r="G1164"/>
    </row>
    <row r="1165" spans="1:7" x14ac:dyDescent="0.25">
      <c r="A1165"/>
      <c r="B1165"/>
      <c r="D1165"/>
      <c r="E1165"/>
      <c r="F1165"/>
      <c r="G1165"/>
    </row>
    <row r="1166" spans="1:7" x14ac:dyDescent="0.25">
      <c r="A1166"/>
      <c r="B1166"/>
      <c r="D1166"/>
      <c r="E1166"/>
      <c r="F1166"/>
      <c r="G1166"/>
    </row>
    <row r="1167" spans="1:7" x14ac:dyDescent="0.25">
      <c r="A1167"/>
      <c r="B1167"/>
      <c r="D1167"/>
      <c r="E1167"/>
      <c r="F1167"/>
      <c r="G1167"/>
    </row>
    <row r="1168" spans="1:7" x14ac:dyDescent="0.25">
      <c r="A1168"/>
      <c r="B1168"/>
      <c r="D1168"/>
      <c r="E1168"/>
      <c r="F1168"/>
      <c r="G1168"/>
    </row>
    <row r="1169" spans="1:7" x14ac:dyDescent="0.25">
      <c r="A1169"/>
      <c r="B1169"/>
      <c r="D1169"/>
      <c r="E1169"/>
      <c r="F1169"/>
      <c r="G1169"/>
    </row>
    <row r="1170" spans="1:7" x14ac:dyDescent="0.25">
      <c r="A1170"/>
      <c r="B1170"/>
      <c r="D1170"/>
      <c r="E1170"/>
      <c r="F1170"/>
      <c r="G1170"/>
    </row>
    <row r="1171" spans="1:7" x14ac:dyDescent="0.25">
      <c r="A1171"/>
      <c r="B1171"/>
      <c r="D1171"/>
      <c r="E1171"/>
      <c r="F1171"/>
      <c r="G1171"/>
    </row>
    <row r="1172" spans="1:7" x14ac:dyDescent="0.25">
      <c r="A1172"/>
      <c r="B1172"/>
      <c r="D1172"/>
      <c r="E1172"/>
      <c r="F1172"/>
      <c r="G1172"/>
    </row>
    <row r="1173" spans="1:7" x14ac:dyDescent="0.25">
      <c r="A1173"/>
      <c r="B1173"/>
      <c r="D1173"/>
      <c r="E1173"/>
      <c r="F1173"/>
      <c r="G1173"/>
    </row>
    <row r="1174" spans="1:7" x14ac:dyDescent="0.25">
      <c r="A1174"/>
      <c r="B1174"/>
      <c r="D1174"/>
      <c r="E1174"/>
      <c r="F1174"/>
      <c r="G1174"/>
    </row>
    <row r="1175" spans="1:7" x14ac:dyDescent="0.25">
      <c r="A1175"/>
      <c r="B1175"/>
      <c r="D1175"/>
      <c r="E1175"/>
      <c r="F1175"/>
      <c r="G1175"/>
    </row>
    <row r="1176" spans="1:7" x14ac:dyDescent="0.25">
      <c r="A1176"/>
      <c r="B1176"/>
      <c r="D1176"/>
      <c r="E1176"/>
      <c r="F1176"/>
      <c r="G1176"/>
    </row>
    <row r="1177" spans="1:7" x14ac:dyDescent="0.25">
      <c r="A1177"/>
      <c r="B1177"/>
      <c r="D1177"/>
      <c r="E1177"/>
      <c r="F1177"/>
      <c r="G1177"/>
    </row>
    <row r="1178" spans="1:7" x14ac:dyDescent="0.25">
      <c r="A1178"/>
      <c r="B1178"/>
      <c r="D1178"/>
      <c r="E1178"/>
      <c r="F1178"/>
      <c r="G1178"/>
    </row>
    <row r="1179" spans="1:7" x14ac:dyDescent="0.25">
      <c r="A1179"/>
      <c r="B1179"/>
      <c r="D1179"/>
      <c r="E1179"/>
      <c r="F1179"/>
      <c r="G1179"/>
    </row>
    <row r="1180" spans="1:7" x14ac:dyDescent="0.25">
      <c r="A1180"/>
      <c r="B1180"/>
      <c r="D1180"/>
      <c r="E1180"/>
      <c r="F1180"/>
      <c r="G1180"/>
    </row>
    <row r="1181" spans="1:7" x14ac:dyDescent="0.25">
      <c r="A1181"/>
      <c r="B1181"/>
      <c r="D1181"/>
      <c r="E1181"/>
      <c r="F1181"/>
      <c r="G1181"/>
    </row>
    <row r="1182" spans="1:7" x14ac:dyDescent="0.25">
      <c r="A1182"/>
      <c r="B1182"/>
      <c r="D1182"/>
      <c r="E1182"/>
      <c r="F1182"/>
      <c r="G1182"/>
    </row>
    <row r="1183" spans="1:7" x14ac:dyDescent="0.25">
      <c r="A1183"/>
      <c r="B1183"/>
      <c r="D1183"/>
      <c r="E1183"/>
      <c r="F1183"/>
      <c r="G1183"/>
    </row>
    <row r="1184" spans="1:7" x14ac:dyDescent="0.25">
      <c r="A1184"/>
      <c r="B1184"/>
      <c r="D1184"/>
      <c r="E1184"/>
      <c r="F1184"/>
      <c r="G1184"/>
    </row>
    <row r="1185" spans="1:7" x14ac:dyDescent="0.25">
      <c r="A1185"/>
      <c r="B1185"/>
      <c r="D1185"/>
      <c r="E1185"/>
      <c r="F1185"/>
      <c r="G1185"/>
    </row>
    <row r="1186" spans="1:7" x14ac:dyDescent="0.25">
      <c r="A1186"/>
      <c r="B1186"/>
      <c r="D1186"/>
      <c r="E1186"/>
      <c r="F1186"/>
      <c r="G1186"/>
    </row>
    <row r="1187" spans="1:7" x14ac:dyDescent="0.25">
      <c r="A1187"/>
      <c r="B1187"/>
      <c r="D1187"/>
      <c r="E1187"/>
      <c r="F1187"/>
      <c r="G1187"/>
    </row>
    <row r="1188" spans="1:7" x14ac:dyDescent="0.25">
      <c r="A1188"/>
      <c r="B1188"/>
      <c r="D1188"/>
      <c r="E1188"/>
      <c r="F1188"/>
      <c r="G1188"/>
    </row>
    <row r="1189" spans="1:7" x14ac:dyDescent="0.25">
      <c r="A1189"/>
      <c r="B1189"/>
      <c r="D1189"/>
      <c r="E1189"/>
      <c r="F1189"/>
      <c r="G1189"/>
    </row>
    <row r="1190" spans="1:7" x14ac:dyDescent="0.25">
      <c r="A1190"/>
      <c r="B1190"/>
      <c r="D1190"/>
      <c r="E1190"/>
      <c r="F1190"/>
      <c r="G1190"/>
    </row>
    <row r="1191" spans="1:7" x14ac:dyDescent="0.25">
      <c r="A1191"/>
      <c r="B1191"/>
      <c r="D1191"/>
      <c r="E1191"/>
      <c r="F1191"/>
      <c r="G1191"/>
    </row>
    <row r="1192" spans="1:7" x14ac:dyDescent="0.25">
      <c r="A1192"/>
      <c r="B1192"/>
      <c r="D1192"/>
      <c r="E1192"/>
      <c r="F1192"/>
      <c r="G1192"/>
    </row>
    <row r="1193" spans="1:7" x14ac:dyDescent="0.25">
      <c r="A1193"/>
      <c r="B1193"/>
      <c r="D1193"/>
      <c r="E1193"/>
      <c r="F1193"/>
      <c r="G1193"/>
    </row>
    <row r="1194" spans="1:7" x14ac:dyDescent="0.25">
      <c r="A1194"/>
      <c r="B1194"/>
      <c r="D1194"/>
      <c r="E1194"/>
      <c r="F1194"/>
      <c r="G1194"/>
    </row>
    <row r="1195" spans="1:7" x14ac:dyDescent="0.25">
      <c r="A1195"/>
      <c r="B1195"/>
      <c r="D1195"/>
      <c r="E1195"/>
      <c r="F1195"/>
      <c r="G1195"/>
    </row>
    <row r="1196" spans="1:7" x14ac:dyDescent="0.25">
      <c r="A1196"/>
      <c r="B1196"/>
      <c r="D1196"/>
      <c r="E1196"/>
      <c r="F1196"/>
      <c r="G1196"/>
    </row>
    <row r="1197" spans="1:7" x14ac:dyDescent="0.25">
      <c r="A1197"/>
      <c r="B1197"/>
      <c r="D1197"/>
      <c r="E1197"/>
      <c r="F1197"/>
      <c r="G1197"/>
    </row>
    <row r="1198" spans="1:7" x14ac:dyDescent="0.25">
      <c r="A1198"/>
      <c r="B1198"/>
      <c r="D1198"/>
      <c r="E1198"/>
      <c r="F1198"/>
      <c r="G1198"/>
    </row>
    <row r="1199" spans="1:7" x14ac:dyDescent="0.25">
      <c r="A1199"/>
      <c r="B1199"/>
      <c r="D1199"/>
      <c r="E1199"/>
      <c r="F1199"/>
      <c r="G1199"/>
    </row>
    <row r="1200" spans="1:7" x14ac:dyDescent="0.25">
      <c r="A1200"/>
      <c r="B1200"/>
      <c r="D1200"/>
      <c r="E1200"/>
      <c r="F1200"/>
      <c r="G1200"/>
    </row>
    <row r="1201" spans="1:7" x14ac:dyDescent="0.25">
      <c r="A1201"/>
      <c r="B1201"/>
      <c r="D1201"/>
      <c r="E1201"/>
      <c r="F1201"/>
      <c r="G1201"/>
    </row>
    <row r="1202" spans="1:7" x14ac:dyDescent="0.25">
      <c r="A1202"/>
      <c r="B1202"/>
      <c r="D1202"/>
      <c r="E1202"/>
      <c r="F1202"/>
      <c r="G1202"/>
    </row>
    <row r="1203" spans="1:7" x14ac:dyDescent="0.25">
      <c r="A1203"/>
      <c r="B1203"/>
      <c r="D1203"/>
      <c r="E1203"/>
      <c r="F1203"/>
      <c r="G1203"/>
    </row>
    <row r="1204" spans="1:7" x14ac:dyDescent="0.25">
      <c r="A1204"/>
      <c r="B1204"/>
      <c r="D1204"/>
      <c r="E1204"/>
      <c r="F1204"/>
      <c r="G1204"/>
    </row>
    <row r="1205" spans="1:7" x14ac:dyDescent="0.25">
      <c r="A1205"/>
      <c r="B1205"/>
      <c r="D1205"/>
      <c r="E1205"/>
      <c r="F1205"/>
      <c r="G1205"/>
    </row>
    <row r="1206" spans="1:7" x14ac:dyDescent="0.25">
      <c r="A1206"/>
      <c r="B1206"/>
      <c r="D1206"/>
      <c r="E1206"/>
      <c r="F1206"/>
      <c r="G1206"/>
    </row>
    <row r="1207" spans="1:7" x14ac:dyDescent="0.25">
      <c r="A1207"/>
      <c r="B1207"/>
      <c r="D1207"/>
      <c r="E1207"/>
      <c r="F1207"/>
      <c r="G1207"/>
    </row>
    <row r="1208" spans="1:7" x14ac:dyDescent="0.25">
      <c r="A1208"/>
      <c r="B1208"/>
      <c r="D1208"/>
      <c r="E1208"/>
      <c r="F1208"/>
      <c r="G1208"/>
    </row>
    <row r="1209" spans="1:7" x14ac:dyDescent="0.25">
      <c r="A1209"/>
      <c r="B1209"/>
      <c r="D1209"/>
      <c r="E1209"/>
      <c r="F1209"/>
      <c r="G1209"/>
    </row>
    <row r="1210" spans="1:7" x14ac:dyDescent="0.25">
      <c r="A1210"/>
      <c r="B1210"/>
      <c r="D1210"/>
      <c r="E1210"/>
      <c r="F1210"/>
      <c r="G1210"/>
    </row>
    <row r="1211" spans="1:7" x14ac:dyDescent="0.25">
      <c r="A1211"/>
      <c r="B1211"/>
      <c r="D1211"/>
      <c r="E1211"/>
      <c r="F1211"/>
      <c r="G1211"/>
    </row>
    <row r="1212" spans="1:7" x14ac:dyDescent="0.25">
      <c r="A1212"/>
      <c r="B1212"/>
      <c r="D1212"/>
      <c r="E1212"/>
      <c r="F1212"/>
      <c r="G1212"/>
    </row>
    <row r="1213" spans="1:7" x14ac:dyDescent="0.25">
      <c r="A1213"/>
      <c r="B1213"/>
      <c r="D1213"/>
      <c r="E1213"/>
      <c r="F1213"/>
      <c r="G1213"/>
    </row>
    <row r="1214" spans="1:7" x14ac:dyDescent="0.25">
      <c r="A1214"/>
      <c r="B1214"/>
      <c r="D1214"/>
      <c r="E1214"/>
      <c r="F1214"/>
      <c r="G1214"/>
    </row>
    <row r="1215" spans="1:7" x14ac:dyDescent="0.25">
      <c r="A1215"/>
      <c r="B1215"/>
      <c r="D1215"/>
      <c r="E1215"/>
      <c r="F1215"/>
      <c r="G1215"/>
    </row>
    <row r="1216" spans="1:7" x14ac:dyDescent="0.25">
      <c r="A1216"/>
      <c r="B1216"/>
      <c r="D1216"/>
      <c r="E1216"/>
      <c r="F1216"/>
      <c r="G1216"/>
    </row>
    <row r="1217" spans="1:7" x14ac:dyDescent="0.25">
      <c r="A1217"/>
      <c r="B1217"/>
      <c r="D1217"/>
      <c r="E1217"/>
      <c r="F1217"/>
      <c r="G1217"/>
    </row>
    <row r="1218" spans="1:7" x14ac:dyDescent="0.25">
      <c r="A1218"/>
      <c r="B1218"/>
      <c r="D1218"/>
      <c r="E1218"/>
      <c r="F1218"/>
      <c r="G1218"/>
    </row>
    <row r="1219" spans="1:7" x14ac:dyDescent="0.25">
      <c r="A1219"/>
      <c r="B1219"/>
      <c r="D1219"/>
      <c r="E1219"/>
      <c r="F1219"/>
      <c r="G1219"/>
    </row>
    <row r="1220" spans="1:7" x14ac:dyDescent="0.25">
      <c r="A1220"/>
      <c r="B1220"/>
      <c r="D1220"/>
      <c r="E1220"/>
      <c r="F1220"/>
      <c r="G1220"/>
    </row>
    <row r="1221" spans="1:7" x14ac:dyDescent="0.25">
      <c r="A1221"/>
      <c r="B1221"/>
      <c r="D1221"/>
      <c r="E1221"/>
      <c r="F1221"/>
      <c r="G1221"/>
    </row>
    <row r="1222" spans="1:7" x14ac:dyDescent="0.25">
      <c r="A1222"/>
      <c r="B1222"/>
      <c r="D1222"/>
      <c r="E1222"/>
      <c r="F1222"/>
      <c r="G1222"/>
    </row>
    <row r="1223" spans="1:7" x14ac:dyDescent="0.25">
      <c r="A1223"/>
      <c r="B1223"/>
      <c r="D1223"/>
      <c r="E1223"/>
      <c r="F1223"/>
      <c r="G1223"/>
    </row>
    <row r="1224" spans="1:7" x14ac:dyDescent="0.25">
      <c r="A1224"/>
      <c r="B1224"/>
      <c r="D1224"/>
      <c r="E1224"/>
      <c r="F1224"/>
      <c r="G1224"/>
    </row>
    <row r="1225" spans="1:7" x14ac:dyDescent="0.25">
      <c r="A1225"/>
      <c r="B1225"/>
      <c r="D1225"/>
      <c r="E1225"/>
      <c r="F1225"/>
      <c r="G1225"/>
    </row>
    <row r="1226" spans="1:7" x14ac:dyDescent="0.25">
      <c r="A1226"/>
      <c r="B1226"/>
      <c r="D1226"/>
      <c r="E1226"/>
      <c r="F1226"/>
      <c r="G1226"/>
    </row>
    <row r="1227" spans="1:7" x14ac:dyDescent="0.25">
      <c r="A1227"/>
      <c r="B1227"/>
      <c r="D1227"/>
      <c r="E1227"/>
      <c r="F1227"/>
      <c r="G1227"/>
    </row>
    <row r="1228" spans="1:7" x14ac:dyDescent="0.25">
      <c r="A1228"/>
      <c r="B1228"/>
      <c r="D1228"/>
      <c r="E1228"/>
      <c r="F1228"/>
      <c r="G1228"/>
    </row>
    <row r="1229" spans="1:7" x14ac:dyDescent="0.25">
      <c r="A1229"/>
      <c r="B1229"/>
      <c r="D1229"/>
      <c r="E1229"/>
      <c r="F1229"/>
      <c r="G1229"/>
    </row>
    <row r="1230" spans="1:7" x14ac:dyDescent="0.25">
      <c r="A1230"/>
      <c r="B1230"/>
      <c r="D1230"/>
      <c r="E1230"/>
      <c r="F1230"/>
      <c r="G1230"/>
    </row>
    <row r="1231" spans="1:7" x14ac:dyDescent="0.25">
      <c r="A1231"/>
      <c r="B1231"/>
      <c r="D1231"/>
      <c r="E1231"/>
      <c r="F1231"/>
      <c r="G1231"/>
    </row>
    <row r="1232" spans="1:7" x14ac:dyDescent="0.25">
      <c r="A1232"/>
      <c r="B1232"/>
      <c r="D1232"/>
      <c r="E1232"/>
      <c r="F1232"/>
      <c r="G1232"/>
    </row>
    <row r="1233" spans="1:7" x14ac:dyDescent="0.25">
      <c r="A1233"/>
      <c r="B1233"/>
      <c r="D1233"/>
      <c r="E1233"/>
      <c r="F1233"/>
      <c r="G1233"/>
    </row>
    <row r="1234" spans="1:7" x14ac:dyDescent="0.25">
      <c r="A1234"/>
      <c r="B1234"/>
      <c r="D1234"/>
      <c r="E1234"/>
      <c r="F1234"/>
      <c r="G1234"/>
    </row>
    <row r="1235" spans="1:7" x14ac:dyDescent="0.25">
      <c r="A1235"/>
      <c r="B1235"/>
      <c r="D1235"/>
      <c r="E1235"/>
      <c r="F1235"/>
      <c r="G1235"/>
    </row>
    <row r="1236" spans="1:7" x14ac:dyDescent="0.25">
      <c r="A1236"/>
      <c r="B1236"/>
      <c r="D1236"/>
      <c r="E1236"/>
      <c r="F1236"/>
      <c r="G1236"/>
    </row>
    <row r="1237" spans="1:7" x14ac:dyDescent="0.25">
      <c r="A1237"/>
      <c r="B1237"/>
      <c r="D1237"/>
      <c r="E1237"/>
      <c r="F1237"/>
      <c r="G1237"/>
    </row>
    <row r="1238" spans="1:7" x14ac:dyDescent="0.25">
      <c r="A1238"/>
      <c r="B1238"/>
      <c r="D1238"/>
      <c r="E1238"/>
      <c r="F1238"/>
      <c r="G1238"/>
    </row>
    <row r="1239" spans="1:7" x14ac:dyDescent="0.25">
      <c r="A1239"/>
      <c r="B1239"/>
      <c r="D1239"/>
      <c r="E1239"/>
      <c r="F1239"/>
      <c r="G1239"/>
    </row>
    <row r="1240" spans="1:7" x14ac:dyDescent="0.25">
      <c r="A1240"/>
      <c r="B1240"/>
      <c r="D1240"/>
      <c r="E1240"/>
      <c r="F1240"/>
      <c r="G1240"/>
    </row>
    <row r="1241" spans="1:7" x14ac:dyDescent="0.25">
      <c r="A1241"/>
      <c r="B1241"/>
      <c r="D1241"/>
      <c r="E1241"/>
      <c r="F1241"/>
      <c r="G1241"/>
    </row>
    <row r="1242" spans="1:7" x14ac:dyDescent="0.25">
      <c r="A1242"/>
      <c r="B1242"/>
      <c r="D1242"/>
      <c r="E1242"/>
      <c r="F1242"/>
      <c r="G1242"/>
    </row>
    <row r="1243" spans="1:7" x14ac:dyDescent="0.25">
      <c r="A1243"/>
      <c r="B1243"/>
      <c r="D1243"/>
      <c r="E1243"/>
      <c r="F1243"/>
      <c r="G1243"/>
    </row>
    <row r="1244" spans="1:7" x14ac:dyDescent="0.25">
      <c r="A1244"/>
      <c r="B1244"/>
      <c r="D1244"/>
      <c r="E1244"/>
      <c r="F1244"/>
      <c r="G1244"/>
    </row>
    <row r="1245" spans="1:7" x14ac:dyDescent="0.25">
      <c r="A1245"/>
      <c r="B1245"/>
      <c r="D1245"/>
      <c r="E1245"/>
      <c r="F1245"/>
      <c r="G1245"/>
    </row>
    <row r="1246" spans="1:7" x14ac:dyDescent="0.25">
      <c r="A1246"/>
      <c r="B1246"/>
      <c r="D1246"/>
      <c r="E1246"/>
      <c r="F1246"/>
      <c r="G1246"/>
    </row>
    <row r="1247" spans="1:7" x14ac:dyDescent="0.25">
      <c r="A1247"/>
      <c r="B1247"/>
      <c r="D1247"/>
      <c r="E1247"/>
      <c r="F1247"/>
      <c r="G1247"/>
    </row>
    <row r="1248" spans="1:7" x14ac:dyDescent="0.25">
      <c r="A1248"/>
      <c r="B1248"/>
      <c r="D1248"/>
      <c r="E1248"/>
      <c r="F1248"/>
      <c r="G1248"/>
    </row>
    <row r="1249" spans="1:7" x14ac:dyDescent="0.25">
      <c r="A1249"/>
      <c r="B1249"/>
      <c r="D1249"/>
      <c r="E1249"/>
      <c r="F1249"/>
      <c r="G1249"/>
    </row>
    <row r="1250" spans="1:7" x14ac:dyDescent="0.25">
      <c r="A1250"/>
      <c r="B1250"/>
      <c r="D1250"/>
      <c r="E1250"/>
      <c r="F1250"/>
      <c r="G1250"/>
    </row>
    <row r="1251" spans="1:7" x14ac:dyDescent="0.25">
      <c r="A1251"/>
      <c r="B1251"/>
      <c r="D1251"/>
      <c r="E1251"/>
      <c r="F1251"/>
      <c r="G1251"/>
    </row>
    <row r="1252" spans="1:7" x14ac:dyDescent="0.25">
      <c r="A1252"/>
      <c r="B1252"/>
      <c r="D1252"/>
      <c r="E1252"/>
      <c r="F1252"/>
      <c r="G1252"/>
    </row>
    <row r="1253" spans="1:7" x14ac:dyDescent="0.25">
      <c r="A1253"/>
      <c r="B1253"/>
      <c r="D1253"/>
      <c r="E1253"/>
      <c r="F1253"/>
      <c r="G1253"/>
    </row>
    <row r="1254" spans="1:7" x14ac:dyDescent="0.25">
      <c r="A1254"/>
      <c r="B1254"/>
      <c r="D1254"/>
      <c r="E1254"/>
      <c r="F1254"/>
      <c r="G1254"/>
    </row>
    <row r="1255" spans="1:7" x14ac:dyDescent="0.25">
      <c r="A1255"/>
      <c r="B1255"/>
      <c r="D1255"/>
      <c r="E1255"/>
      <c r="F1255"/>
      <c r="G1255"/>
    </row>
    <row r="1256" spans="1:7" x14ac:dyDescent="0.25">
      <c r="A1256"/>
      <c r="B1256"/>
      <c r="D1256"/>
      <c r="E1256"/>
      <c r="F1256"/>
      <c r="G1256"/>
    </row>
    <row r="1257" spans="1:7" x14ac:dyDescent="0.25">
      <c r="A1257"/>
      <c r="B1257"/>
      <c r="D1257"/>
      <c r="E1257"/>
      <c r="F1257"/>
      <c r="G1257"/>
    </row>
    <row r="1258" spans="1:7" x14ac:dyDescent="0.25">
      <c r="A1258"/>
      <c r="B1258"/>
      <c r="D1258"/>
      <c r="E1258"/>
      <c r="F1258"/>
      <c r="G1258"/>
    </row>
    <row r="1259" spans="1:7" x14ac:dyDescent="0.25">
      <c r="A1259"/>
      <c r="B1259"/>
      <c r="D1259"/>
      <c r="E1259"/>
      <c r="F1259"/>
      <c r="G1259"/>
    </row>
    <row r="1260" spans="1:7" x14ac:dyDescent="0.25">
      <c r="A1260"/>
      <c r="B1260"/>
      <c r="D1260"/>
      <c r="E1260"/>
      <c r="F1260"/>
      <c r="G1260"/>
    </row>
    <row r="1261" spans="1:7" x14ac:dyDescent="0.25">
      <c r="A1261"/>
      <c r="B1261"/>
      <c r="D1261"/>
      <c r="E1261"/>
      <c r="F1261"/>
      <c r="G1261"/>
    </row>
    <row r="1262" spans="1:7" x14ac:dyDescent="0.25">
      <c r="A1262"/>
      <c r="B1262"/>
      <c r="D1262"/>
      <c r="E1262"/>
      <c r="F1262"/>
      <c r="G1262"/>
    </row>
    <row r="1263" spans="1:7" x14ac:dyDescent="0.25">
      <c r="A1263"/>
      <c r="B1263"/>
      <c r="D1263"/>
      <c r="E1263"/>
      <c r="F1263"/>
      <c r="G1263"/>
    </row>
    <row r="1264" spans="1:7" x14ac:dyDescent="0.25">
      <c r="A1264"/>
      <c r="B1264"/>
      <c r="D1264"/>
      <c r="E1264"/>
      <c r="F1264"/>
      <c r="G1264"/>
    </row>
    <row r="1265" spans="1:7" x14ac:dyDescent="0.25">
      <c r="A1265"/>
      <c r="B1265"/>
      <c r="D1265"/>
      <c r="E1265"/>
      <c r="F1265"/>
      <c r="G1265"/>
    </row>
    <row r="1266" spans="1:7" x14ac:dyDescent="0.25">
      <c r="A1266"/>
      <c r="B1266"/>
      <c r="D1266"/>
      <c r="E1266"/>
      <c r="F1266"/>
      <c r="G1266"/>
    </row>
    <row r="1267" spans="1:7" x14ac:dyDescent="0.25">
      <c r="A1267"/>
      <c r="B1267"/>
      <c r="D1267"/>
      <c r="E1267"/>
      <c r="F1267"/>
      <c r="G1267"/>
    </row>
    <row r="1268" spans="1:7" x14ac:dyDescent="0.25">
      <c r="A1268"/>
      <c r="B1268"/>
      <c r="D1268"/>
      <c r="E1268"/>
      <c r="F1268"/>
      <c r="G1268"/>
    </row>
    <row r="1269" spans="1:7" x14ac:dyDescent="0.25">
      <c r="A1269"/>
      <c r="B1269"/>
      <c r="D1269"/>
      <c r="E1269"/>
      <c r="F1269"/>
      <c r="G1269"/>
    </row>
    <row r="1270" spans="1:7" x14ac:dyDescent="0.25">
      <c r="A1270"/>
      <c r="B1270"/>
      <c r="D1270"/>
      <c r="E1270"/>
      <c r="F1270"/>
      <c r="G1270"/>
    </row>
    <row r="1271" spans="1:7" x14ac:dyDescent="0.25">
      <c r="A1271"/>
      <c r="B1271"/>
      <c r="D1271"/>
      <c r="E1271"/>
      <c r="F1271"/>
      <c r="G1271"/>
    </row>
    <row r="1272" spans="1:7" x14ac:dyDescent="0.25">
      <c r="A1272"/>
      <c r="B1272"/>
      <c r="D1272"/>
      <c r="E1272"/>
      <c r="F1272"/>
      <c r="G1272"/>
    </row>
    <row r="1273" spans="1:7" x14ac:dyDescent="0.25">
      <c r="A1273"/>
      <c r="B1273"/>
      <c r="D1273"/>
      <c r="E1273"/>
      <c r="F1273"/>
      <c r="G1273"/>
    </row>
    <row r="1274" spans="1:7" x14ac:dyDescent="0.25">
      <c r="A1274"/>
      <c r="B1274"/>
      <c r="D1274"/>
      <c r="E1274"/>
      <c r="F1274"/>
      <c r="G1274"/>
    </row>
    <row r="1275" spans="1:7" x14ac:dyDescent="0.25">
      <c r="A1275"/>
      <c r="B1275"/>
      <c r="D1275"/>
      <c r="E1275"/>
      <c r="F1275"/>
      <c r="G1275"/>
    </row>
    <row r="1276" spans="1:7" x14ac:dyDescent="0.25">
      <c r="A1276"/>
      <c r="B1276"/>
      <c r="D1276"/>
      <c r="E1276"/>
      <c r="F1276"/>
      <c r="G1276"/>
    </row>
    <row r="1277" spans="1:7" x14ac:dyDescent="0.25">
      <c r="A1277"/>
      <c r="B1277"/>
      <c r="D1277"/>
      <c r="E1277"/>
      <c r="F1277"/>
      <c r="G1277"/>
    </row>
    <row r="1278" spans="1:7" x14ac:dyDescent="0.25">
      <c r="A1278"/>
      <c r="B1278"/>
      <c r="D1278"/>
      <c r="E1278"/>
      <c r="F1278"/>
      <c r="G1278"/>
    </row>
    <row r="1279" spans="1:7" x14ac:dyDescent="0.25">
      <c r="A1279"/>
      <c r="B1279"/>
      <c r="D1279"/>
      <c r="E1279"/>
      <c r="F1279"/>
      <c r="G1279"/>
    </row>
    <row r="1280" spans="1:7" x14ac:dyDescent="0.25">
      <c r="A1280"/>
      <c r="B1280"/>
      <c r="D1280"/>
      <c r="E1280"/>
      <c r="F1280"/>
      <c r="G1280"/>
    </row>
    <row r="1281" spans="1:7" x14ac:dyDescent="0.25">
      <c r="A1281"/>
      <c r="B1281"/>
      <c r="D1281"/>
      <c r="E1281"/>
      <c r="F1281"/>
      <c r="G1281"/>
    </row>
    <row r="1282" spans="1:7" x14ac:dyDescent="0.25">
      <c r="A1282"/>
      <c r="B1282"/>
      <c r="D1282"/>
      <c r="E1282"/>
      <c r="F1282"/>
      <c r="G1282"/>
    </row>
    <row r="1283" spans="1:7" x14ac:dyDescent="0.25">
      <c r="A1283"/>
      <c r="B1283"/>
      <c r="D1283"/>
      <c r="E1283"/>
      <c r="F1283"/>
      <c r="G1283"/>
    </row>
    <row r="1284" spans="1:7" x14ac:dyDescent="0.25">
      <c r="A1284"/>
      <c r="B1284"/>
      <c r="D1284"/>
      <c r="E1284"/>
      <c r="F1284"/>
      <c r="G1284"/>
    </row>
    <row r="1285" spans="1:7" x14ac:dyDescent="0.25">
      <c r="A1285"/>
      <c r="B1285"/>
      <c r="D1285"/>
      <c r="E1285"/>
      <c r="F1285"/>
      <c r="G1285"/>
    </row>
    <row r="1286" spans="1:7" x14ac:dyDescent="0.25">
      <c r="A1286"/>
      <c r="B1286"/>
      <c r="D1286"/>
      <c r="E1286"/>
      <c r="F1286"/>
      <c r="G1286"/>
    </row>
    <row r="1287" spans="1:7" x14ac:dyDescent="0.25">
      <c r="A1287"/>
      <c r="B1287"/>
      <c r="D1287"/>
      <c r="E1287"/>
      <c r="F1287"/>
      <c r="G1287"/>
    </row>
    <row r="1288" spans="1:7" x14ac:dyDescent="0.25">
      <c r="A1288"/>
      <c r="B1288"/>
      <c r="D1288"/>
      <c r="E1288"/>
      <c r="F1288"/>
      <c r="G1288"/>
    </row>
    <row r="1289" spans="1:7" x14ac:dyDescent="0.25">
      <c r="A1289"/>
      <c r="B1289"/>
      <c r="D1289"/>
      <c r="E1289"/>
      <c r="F1289"/>
      <c r="G1289"/>
    </row>
    <row r="1290" spans="1:7" x14ac:dyDescent="0.25">
      <c r="A1290"/>
      <c r="B1290"/>
      <c r="D1290"/>
      <c r="E1290"/>
      <c r="F1290"/>
      <c r="G1290"/>
    </row>
    <row r="1291" spans="1:7" x14ac:dyDescent="0.25">
      <c r="A1291"/>
      <c r="B1291"/>
      <c r="D1291"/>
      <c r="E1291"/>
      <c r="F1291"/>
      <c r="G1291"/>
    </row>
    <row r="1292" spans="1:7" x14ac:dyDescent="0.25">
      <c r="A1292"/>
      <c r="B1292"/>
      <c r="D1292"/>
      <c r="E1292"/>
      <c r="F1292"/>
      <c r="G1292"/>
    </row>
    <row r="1293" spans="1:7" x14ac:dyDescent="0.25">
      <c r="A1293"/>
      <c r="B1293"/>
      <c r="D1293"/>
      <c r="E1293"/>
      <c r="F1293"/>
      <c r="G1293"/>
    </row>
    <row r="1294" spans="1:7" x14ac:dyDescent="0.25">
      <c r="A1294"/>
      <c r="B1294"/>
      <c r="D1294"/>
      <c r="E1294"/>
      <c r="F1294"/>
      <c r="G1294"/>
    </row>
    <row r="1295" spans="1:7" x14ac:dyDescent="0.25">
      <c r="A1295"/>
      <c r="B1295"/>
      <c r="D1295"/>
      <c r="E1295"/>
      <c r="F1295"/>
      <c r="G1295"/>
    </row>
    <row r="1296" spans="1:7" x14ac:dyDescent="0.25">
      <c r="A1296"/>
      <c r="B1296"/>
      <c r="D1296"/>
      <c r="E1296"/>
      <c r="F1296"/>
      <c r="G1296"/>
    </row>
    <row r="1297" spans="1:7" x14ac:dyDescent="0.25">
      <c r="A1297"/>
      <c r="B1297"/>
      <c r="D1297"/>
      <c r="E1297"/>
      <c r="F1297"/>
      <c r="G1297"/>
    </row>
    <row r="1298" spans="1:7" x14ac:dyDescent="0.25">
      <c r="A1298"/>
      <c r="B1298"/>
      <c r="D1298"/>
      <c r="E1298"/>
      <c r="F1298"/>
      <c r="G1298"/>
    </row>
    <row r="1299" spans="1:7" x14ac:dyDescent="0.25">
      <c r="A1299"/>
      <c r="B1299"/>
      <c r="D1299"/>
      <c r="E1299"/>
      <c r="F1299"/>
      <c r="G1299"/>
    </row>
    <row r="1300" spans="1:7" x14ac:dyDescent="0.25">
      <c r="A1300"/>
      <c r="B1300"/>
      <c r="D1300"/>
      <c r="E1300"/>
      <c r="F1300"/>
      <c r="G1300"/>
    </row>
    <row r="1301" spans="1:7" x14ac:dyDescent="0.25">
      <c r="A1301"/>
      <c r="B1301"/>
      <c r="D1301"/>
      <c r="E1301"/>
      <c r="F1301"/>
      <c r="G1301"/>
    </row>
    <row r="1302" spans="1:7" x14ac:dyDescent="0.25">
      <c r="A1302"/>
      <c r="B1302"/>
      <c r="D1302"/>
      <c r="E1302"/>
      <c r="F1302"/>
      <c r="G1302"/>
    </row>
    <row r="1303" spans="1:7" x14ac:dyDescent="0.25">
      <c r="A1303"/>
      <c r="B1303"/>
      <c r="D1303"/>
      <c r="E1303"/>
      <c r="F1303"/>
      <c r="G1303"/>
    </row>
    <row r="1304" spans="1:7" x14ac:dyDescent="0.25">
      <c r="A1304"/>
      <c r="B1304"/>
      <c r="D1304"/>
      <c r="E1304"/>
      <c r="F1304"/>
      <c r="G1304"/>
    </row>
    <row r="1305" spans="1:7" x14ac:dyDescent="0.25">
      <c r="A1305"/>
      <c r="B1305"/>
      <c r="D1305"/>
      <c r="E1305"/>
      <c r="F1305"/>
      <c r="G1305"/>
    </row>
    <row r="1306" spans="1:7" x14ac:dyDescent="0.25">
      <c r="A1306"/>
      <c r="B1306"/>
      <c r="D1306"/>
      <c r="E1306"/>
      <c r="F1306"/>
      <c r="G1306"/>
    </row>
    <row r="1307" spans="1:7" x14ac:dyDescent="0.25">
      <c r="A1307"/>
      <c r="B1307"/>
      <c r="D1307"/>
      <c r="E1307"/>
      <c r="F1307"/>
      <c r="G1307"/>
    </row>
    <row r="1308" spans="1:7" x14ac:dyDescent="0.25">
      <c r="A1308"/>
      <c r="B1308"/>
      <c r="D1308"/>
      <c r="E1308"/>
      <c r="F1308"/>
      <c r="G1308"/>
    </row>
    <row r="1309" spans="1:7" x14ac:dyDescent="0.25">
      <c r="A1309"/>
      <c r="B1309"/>
      <c r="D1309"/>
      <c r="E1309"/>
      <c r="F1309"/>
      <c r="G1309"/>
    </row>
    <row r="1310" spans="1:7" x14ac:dyDescent="0.25">
      <c r="A1310"/>
      <c r="B1310"/>
      <c r="D1310"/>
      <c r="E1310"/>
      <c r="F1310"/>
      <c r="G1310"/>
    </row>
    <row r="1311" spans="1:7" x14ac:dyDescent="0.25">
      <c r="A1311"/>
      <c r="B1311"/>
      <c r="D1311"/>
      <c r="E1311"/>
      <c r="F1311"/>
      <c r="G1311"/>
    </row>
    <row r="1312" spans="1:7" x14ac:dyDescent="0.25">
      <c r="A1312"/>
      <c r="B1312"/>
      <c r="D1312"/>
      <c r="E1312"/>
      <c r="F1312"/>
      <c r="G1312"/>
    </row>
    <row r="1313" spans="1:7" x14ac:dyDescent="0.25">
      <c r="A1313"/>
      <c r="B1313"/>
      <c r="D1313"/>
      <c r="E1313"/>
      <c r="F1313"/>
      <c r="G1313"/>
    </row>
    <row r="1314" spans="1:7" x14ac:dyDescent="0.25">
      <c r="A1314"/>
      <c r="B1314"/>
      <c r="D1314"/>
      <c r="E1314"/>
      <c r="F1314"/>
      <c r="G1314"/>
    </row>
    <row r="1315" spans="1:7" x14ac:dyDescent="0.25">
      <c r="A1315"/>
      <c r="B1315"/>
      <c r="D1315"/>
      <c r="E1315"/>
      <c r="F1315"/>
      <c r="G1315"/>
    </row>
    <row r="1316" spans="1:7" x14ac:dyDescent="0.25">
      <c r="A1316"/>
      <c r="B1316"/>
      <c r="D1316"/>
      <c r="E1316"/>
      <c r="F1316"/>
      <c r="G1316"/>
    </row>
    <row r="1317" spans="1:7" x14ac:dyDescent="0.25">
      <c r="A1317"/>
      <c r="B1317"/>
      <c r="D1317"/>
      <c r="E1317"/>
      <c r="F1317"/>
      <c r="G1317"/>
    </row>
    <row r="1318" spans="1:7" x14ac:dyDescent="0.25">
      <c r="A1318"/>
      <c r="B1318"/>
      <c r="D1318"/>
      <c r="E1318"/>
      <c r="F1318"/>
      <c r="G1318"/>
    </row>
    <row r="1319" spans="1:7" x14ac:dyDescent="0.25">
      <c r="A1319"/>
      <c r="B1319"/>
      <c r="D1319"/>
      <c r="E1319"/>
      <c r="F1319"/>
      <c r="G1319"/>
    </row>
    <row r="1320" spans="1:7" x14ac:dyDescent="0.25">
      <c r="A1320"/>
      <c r="B1320"/>
      <c r="D1320"/>
      <c r="E1320"/>
      <c r="F1320"/>
      <c r="G1320"/>
    </row>
    <row r="1321" spans="1:7" x14ac:dyDescent="0.25">
      <c r="A1321"/>
      <c r="B1321"/>
      <c r="D1321"/>
      <c r="E1321"/>
      <c r="F1321"/>
      <c r="G1321"/>
    </row>
    <row r="1322" spans="1:7" x14ac:dyDescent="0.25">
      <c r="A1322"/>
      <c r="B1322"/>
      <c r="D1322"/>
      <c r="E1322"/>
      <c r="F1322"/>
      <c r="G1322"/>
    </row>
    <row r="1323" spans="1:7" x14ac:dyDescent="0.25">
      <c r="A1323"/>
      <c r="B1323"/>
      <c r="D1323"/>
      <c r="E1323"/>
      <c r="F1323"/>
      <c r="G1323"/>
    </row>
    <row r="1324" spans="1:7" x14ac:dyDescent="0.25">
      <c r="A1324"/>
      <c r="B1324"/>
      <c r="D1324"/>
      <c r="E1324"/>
      <c r="F1324"/>
      <c r="G1324"/>
    </row>
    <row r="1325" spans="1:7" x14ac:dyDescent="0.25">
      <c r="A1325"/>
      <c r="B1325"/>
      <c r="D1325"/>
      <c r="E1325"/>
      <c r="F1325"/>
      <c r="G1325"/>
    </row>
    <row r="1326" spans="1:7" x14ac:dyDescent="0.25">
      <c r="A1326"/>
      <c r="B1326"/>
      <c r="D1326"/>
      <c r="E1326"/>
      <c r="F1326"/>
      <c r="G1326"/>
    </row>
    <row r="1327" spans="1:7" x14ac:dyDescent="0.25">
      <c r="A1327"/>
      <c r="B1327"/>
      <c r="D1327"/>
      <c r="E1327"/>
      <c r="F1327"/>
      <c r="G1327"/>
    </row>
    <row r="1328" spans="1:7" x14ac:dyDescent="0.25">
      <c r="A1328"/>
      <c r="B1328"/>
      <c r="D1328"/>
      <c r="E1328"/>
      <c r="F1328"/>
      <c r="G1328"/>
    </row>
    <row r="1329" spans="1:7" x14ac:dyDescent="0.25">
      <c r="A1329"/>
      <c r="B1329"/>
      <c r="D1329"/>
      <c r="E1329"/>
      <c r="F1329"/>
      <c r="G1329"/>
    </row>
    <row r="1330" spans="1:7" x14ac:dyDescent="0.25">
      <c r="A1330"/>
      <c r="B1330"/>
      <c r="D1330"/>
      <c r="E1330"/>
      <c r="F1330"/>
      <c r="G1330"/>
    </row>
    <row r="1331" spans="1:7" x14ac:dyDescent="0.25">
      <c r="A1331"/>
      <c r="B1331"/>
      <c r="D1331"/>
      <c r="E1331"/>
      <c r="F1331"/>
      <c r="G1331"/>
    </row>
    <row r="1332" spans="1:7" x14ac:dyDescent="0.25">
      <c r="A1332"/>
      <c r="B1332"/>
      <c r="D1332"/>
      <c r="E1332"/>
      <c r="F1332"/>
      <c r="G1332"/>
    </row>
    <row r="1333" spans="1:7" x14ac:dyDescent="0.25">
      <c r="A1333"/>
      <c r="B1333"/>
      <c r="D1333"/>
      <c r="E1333"/>
      <c r="F1333"/>
      <c r="G1333"/>
    </row>
  </sheetData>
  <pageMargins left="0.39370078740157483" right="0.23622047244094491" top="0.70866141732283472" bottom="0.51181102362204722" header="0.19685039370078741" footer="0.19685039370078741"/>
  <pageSetup paperSize="9" scale="78" fitToHeight="0" orientation="portrait" r:id="rId2"/>
  <headerFooter>
    <oddHeader>&amp;C&amp;"Arial,Fet"&amp;14Verifikationslista&amp;RSida &amp;P/&amp;N</oddHeader>
    <oddFooter>&amp;Lvivekasfiffigamallar.se&amp;CFöreningen Föreningen
12345678-1234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C38"/>
  <sheetViews>
    <sheetView workbookViewId="0">
      <selection activeCell="D3" sqref="D3"/>
    </sheetView>
  </sheetViews>
  <sheetFormatPr defaultRowHeight="13.2" x14ac:dyDescent="0.25"/>
  <cols>
    <col min="1" max="1" width="92.44140625" style="98" customWidth="1"/>
    <col min="3" max="3" width="8.88671875" style="1"/>
  </cols>
  <sheetData>
    <row r="2" spans="1:1" x14ac:dyDescent="0.25">
      <c r="A2" s="101" t="s">
        <v>245</v>
      </c>
    </row>
    <row r="3" spans="1:1" x14ac:dyDescent="0.25">
      <c r="A3" s="98" t="s">
        <v>240</v>
      </c>
    </row>
    <row r="4" spans="1:1" x14ac:dyDescent="0.25">
      <c r="A4" s="98" t="s">
        <v>243</v>
      </c>
    </row>
    <row r="5" spans="1:1" x14ac:dyDescent="0.25">
      <c r="A5" s="99" t="s">
        <v>241</v>
      </c>
    </row>
    <row r="6" spans="1:1" x14ac:dyDescent="0.25">
      <c r="A6" s="99" t="s">
        <v>242</v>
      </c>
    </row>
    <row r="7" spans="1:1" x14ac:dyDescent="0.25">
      <c r="A7" s="99"/>
    </row>
    <row r="8" spans="1:1" ht="26.4" x14ac:dyDescent="0.25">
      <c r="A8" s="98" t="s">
        <v>1608</v>
      </c>
    </row>
    <row r="10" spans="1:1" x14ac:dyDescent="0.25">
      <c r="A10" s="101" t="s">
        <v>246</v>
      </c>
    </row>
    <row r="11" spans="1:1" ht="26.4" x14ac:dyDescent="0.25">
      <c r="A11" s="98" t="s">
        <v>1607</v>
      </c>
    </row>
    <row r="13" spans="1:1" x14ac:dyDescent="0.25">
      <c r="A13" s="101" t="s">
        <v>247</v>
      </c>
    </row>
    <row r="14" spans="1:1" ht="26.4" x14ac:dyDescent="0.25">
      <c r="A14" s="98" t="s">
        <v>239</v>
      </c>
    </row>
    <row r="16" spans="1:1" x14ac:dyDescent="0.25">
      <c r="A16" s="101" t="s">
        <v>248</v>
      </c>
    </row>
    <row r="17" spans="1:1" ht="39.6" x14ac:dyDescent="0.25">
      <c r="A17" s="98" t="s">
        <v>250</v>
      </c>
    </row>
    <row r="18" spans="1:1" ht="26.4" x14ac:dyDescent="0.25">
      <c r="A18" s="98" t="s">
        <v>249</v>
      </c>
    </row>
    <row r="19" spans="1:1" ht="39.6" x14ac:dyDescent="0.25">
      <c r="A19" s="98" t="s">
        <v>1605</v>
      </c>
    </row>
    <row r="21" spans="1:1" x14ac:dyDescent="0.25">
      <c r="A21" s="101" t="s">
        <v>251</v>
      </c>
    </row>
    <row r="22" spans="1:1" ht="52.8" x14ac:dyDescent="0.25">
      <c r="A22" s="98" t="s">
        <v>252</v>
      </c>
    </row>
    <row r="24" spans="1:1" x14ac:dyDescent="0.25">
      <c r="A24" s="101" t="s">
        <v>253</v>
      </c>
    </row>
    <row r="25" spans="1:1" ht="26.4" x14ac:dyDescent="0.25">
      <c r="A25" s="98" t="s">
        <v>256</v>
      </c>
    </row>
    <row r="27" spans="1:1" x14ac:dyDescent="0.25">
      <c r="A27" s="101" t="s">
        <v>254</v>
      </c>
    </row>
    <row r="28" spans="1:1" x14ac:dyDescent="0.25">
      <c r="A28" s="98" t="s">
        <v>255</v>
      </c>
    </row>
    <row r="30" spans="1:1" x14ac:dyDescent="0.25">
      <c r="A30" s="101" t="s">
        <v>257</v>
      </c>
    </row>
    <row r="31" spans="1:1" ht="39.6" x14ac:dyDescent="0.25">
      <c r="A31" s="98" t="s">
        <v>1606</v>
      </c>
    </row>
    <row r="33" spans="1:1" x14ac:dyDescent="0.25">
      <c r="A33" s="101" t="s">
        <v>258</v>
      </c>
    </row>
    <row r="34" spans="1:1" ht="52.8" x14ac:dyDescent="0.25">
      <c r="A34" s="98" t="s">
        <v>259</v>
      </c>
    </row>
    <row r="36" spans="1:1" x14ac:dyDescent="0.25">
      <c r="A36" s="101" t="s">
        <v>261</v>
      </c>
    </row>
    <row r="37" spans="1:1" ht="39.6" x14ac:dyDescent="0.25">
      <c r="A37" s="98" t="s">
        <v>262</v>
      </c>
    </row>
    <row r="38" spans="1:1" x14ac:dyDescent="0.25">
      <c r="A38" s="98" t="s">
        <v>260</v>
      </c>
    </row>
  </sheetData>
  <hyperlinks>
    <hyperlink ref="A5" r:id="rId1"/>
    <hyperlink ref="A6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&amp;C&amp;"Arial,Fet"&amp;14Instruktion&amp;RSida &amp;P/&amp;N</oddHeader>
    <oddFooter>&amp;Lvivekasfiffigamallar.se&amp;CFöreningen Föreningen
12345678-1234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L763"/>
  <sheetViews>
    <sheetView workbookViewId="0">
      <pane xSplit="6" ySplit="1" topLeftCell="G2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8.88671875" defaultRowHeight="13.2" outlineLevelCol="1" x14ac:dyDescent="0.25"/>
  <cols>
    <col min="1" max="1" width="4.109375" style="4" customWidth="1"/>
    <col min="2" max="2" width="10.33203125" style="85" customWidth="1"/>
    <col min="3" max="3" width="6.44140625" style="4" customWidth="1"/>
    <col min="4" max="4" width="32" style="3" customWidth="1"/>
    <col min="5" max="5" width="4.44140625" style="20" customWidth="1"/>
    <col min="6" max="6" width="43.88671875" style="3" bestFit="1" customWidth="1"/>
    <col min="7" max="7" width="12.33203125" style="5" bestFit="1" customWidth="1"/>
    <col min="8" max="8" width="10.33203125" style="3" customWidth="1" outlineLevel="1"/>
    <col min="9" max="9" width="6.33203125" style="49" customWidth="1"/>
    <col min="10" max="10" width="7.109375" style="49" customWidth="1"/>
    <col min="11" max="11" width="7.109375" style="31" customWidth="1"/>
    <col min="12" max="12" width="27.88671875" style="112" bestFit="1" customWidth="1"/>
    <col min="13" max="16384" width="8.88671875" style="3"/>
  </cols>
  <sheetData>
    <row r="1" spans="1:12" s="15" customFormat="1" ht="26.4" x14ac:dyDescent="0.25">
      <c r="A1" s="13" t="s">
        <v>22</v>
      </c>
      <c r="B1" s="84" t="s">
        <v>1</v>
      </c>
      <c r="C1" s="13" t="s">
        <v>2</v>
      </c>
      <c r="D1" s="12" t="s">
        <v>3</v>
      </c>
      <c r="E1" s="50" t="s">
        <v>23</v>
      </c>
      <c r="F1" s="12" t="s">
        <v>68</v>
      </c>
      <c r="G1" s="14" t="s">
        <v>4</v>
      </c>
      <c r="H1" s="12" t="s">
        <v>50</v>
      </c>
      <c r="I1" s="48" t="s">
        <v>6</v>
      </c>
      <c r="J1" s="30" t="s">
        <v>368</v>
      </c>
      <c r="K1" s="30" t="s">
        <v>367</v>
      </c>
      <c r="L1" s="111" t="s">
        <v>360</v>
      </c>
    </row>
    <row r="2" spans="1:12" x14ac:dyDescent="0.25">
      <c r="A2" s="86">
        <v>0</v>
      </c>
      <c r="B2" s="87">
        <v>42005</v>
      </c>
      <c r="C2" s="88">
        <v>1700</v>
      </c>
      <c r="D2" s="89" t="s">
        <v>69</v>
      </c>
      <c r="E2" s="90" t="s">
        <v>49</v>
      </c>
      <c r="F2" s="89" t="s">
        <v>24</v>
      </c>
      <c r="G2" s="91">
        <v>4000</v>
      </c>
      <c r="H2" s="92">
        <f t="shared" ref="H2:H9" si="0">B2</f>
        <v>42005</v>
      </c>
      <c r="I2" s="93">
        <f>YEAR(B2)</f>
        <v>2015</v>
      </c>
      <c r="J2" s="113">
        <f>VLOOKUP(K2,Kontoklasser!$A$1:$E$100,4,FALSE)</f>
        <v>1</v>
      </c>
      <c r="K2" s="94">
        <f t="shared" ref="K2:K66" si="1">LEFT(C2,2)+0</f>
        <v>17</v>
      </c>
      <c r="L2" s="97" t="str">
        <f>VLOOKUP(K2,Kontoklasser!$A$1:$E$100,3,FALSE)</f>
        <v>Tillgångar</v>
      </c>
    </row>
    <row r="3" spans="1:12" ht="13.2" customHeight="1" x14ac:dyDescent="0.25">
      <c r="A3" s="86">
        <v>0</v>
      </c>
      <c r="B3" s="87">
        <v>42005</v>
      </c>
      <c r="C3" s="88">
        <v>1910</v>
      </c>
      <c r="D3" s="89" t="s">
        <v>7</v>
      </c>
      <c r="E3" s="90" t="s">
        <v>49</v>
      </c>
      <c r="F3" s="89" t="s">
        <v>24</v>
      </c>
      <c r="G3" s="91">
        <v>1000</v>
      </c>
      <c r="H3" s="92">
        <f t="shared" si="0"/>
        <v>42005</v>
      </c>
      <c r="I3" s="93">
        <f t="shared" ref="I3:I9" si="2">YEAR(B3)</f>
        <v>2015</v>
      </c>
      <c r="J3" s="113">
        <f>VLOOKUP(K3,Kontoklasser!$A$1:$E$100,4,FALSE)</f>
        <v>1</v>
      </c>
      <c r="K3" s="94">
        <f t="shared" si="1"/>
        <v>19</v>
      </c>
      <c r="L3" s="97" t="str">
        <f>VLOOKUP(K3,Kontoklasser!$A$1:$E$100,3,FALSE)</f>
        <v>Tillgångar</v>
      </c>
    </row>
    <row r="4" spans="1:12" ht="13.2" customHeight="1" x14ac:dyDescent="0.25">
      <c r="A4" s="86">
        <v>0</v>
      </c>
      <c r="B4" s="87">
        <v>42005</v>
      </c>
      <c r="C4" s="88">
        <v>1920</v>
      </c>
      <c r="D4" s="89" t="s">
        <v>8</v>
      </c>
      <c r="E4" s="90" t="s">
        <v>49</v>
      </c>
      <c r="F4" s="89" t="s">
        <v>24</v>
      </c>
      <c r="G4" s="91">
        <v>5000</v>
      </c>
      <c r="H4" s="92">
        <f t="shared" si="0"/>
        <v>42005</v>
      </c>
      <c r="I4" s="93">
        <f t="shared" si="2"/>
        <v>2015</v>
      </c>
      <c r="J4" s="113">
        <f>VLOOKUP(K4,Kontoklasser!$A$1:$E$100,4,FALSE)</f>
        <v>1</v>
      </c>
      <c r="K4" s="94">
        <f t="shared" si="1"/>
        <v>19</v>
      </c>
      <c r="L4" s="97" t="str">
        <f>VLOOKUP(K4,Kontoklasser!$A$1:$E$100,3,FALSE)</f>
        <v>Tillgångar</v>
      </c>
    </row>
    <row r="5" spans="1:12" ht="13.2" customHeight="1" x14ac:dyDescent="0.25">
      <c r="A5" s="86">
        <v>0</v>
      </c>
      <c r="B5" s="87">
        <v>42005</v>
      </c>
      <c r="C5" s="88">
        <v>1952</v>
      </c>
      <c r="D5" s="89" t="s">
        <v>66</v>
      </c>
      <c r="E5" s="90" t="s">
        <v>49</v>
      </c>
      <c r="F5" s="89" t="s">
        <v>24</v>
      </c>
      <c r="G5" s="91">
        <v>100000</v>
      </c>
      <c r="H5" s="92">
        <f t="shared" si="0"/>
        <v>42005</v>
      </c>
      <c r="I5" s="93">
        <f t="shared" si="2"/>
        <v>2015</v>
      </c>
      <c r="J5" s="113">
        <f>VLOOKUP(K5,Kontoklasser!$A$1:$E$100,4,FALSE)</f>
        <v>1</v>
      </c>
      <c r="K5" s="94">
        <f t="shared" si="1"/>
        <v>19</v>
      </c>
      <c r="L5" s="97" t="str">
        <f>VLOOKUP(K5,Kontoklasser!$A$1:$E$100,3,FALSE)</f>
        <v>Tillgångar</v>
      </c>
    </row>
    <row r="6" spans="1:12" ht="13.2" customHeight="1" x14ac:dyDescent="0.25">
      <c r="A6" s="86">
        <v>0</v>
      </c>
      <c r="B6" s="87">
        <v>42005</v>
      </c>
      <c r="C6" s="88">
        <v>1960</v>
      </c>
      <c r="D6" s="89" t="s">
        <v>225</v>
      </c>
      <c r="E6" s="90" t="s">
        <v>49</v>
      </c>
      <c r="F6" s="89" t="s">
        <v>24</v>
      </c>
      <c r="G6" s="91">
        <v>160000</v>
      </c>
      <c r="H6" s="92">
        <f t="shared" si="0"/>
        <v>42005</v>
      </c>
      <c r="I6" s="93">
        <f t="shared" si="2"/>
        <v>2015</v>
      </c>
      <c r="J6" s="113">
        <f>VLOOKUP(K6,Kontoklasser!$A$1:$E$100,4,FALSE)</f>
        <v>1</v>
      </c>
      <c r="K6" s="94">
        <f t="shared" si="1"/>
        <v>19</v>
      </c>
      <c r="L6" s="97" t="str">
        <f>VLOOKUP(K6,Kontoklasser!$A$1:$E$100,3,FALSE)</f>
        <v>Tillgångar</v>
      </c>
    </row>
    <row r="7" spans="1:12" ht="13.2" customHeight="1" x14ac:dyDescent="0.25">
      <c r="A7" s="86">
        <v>0</v>
      </c>
      <c r="B7" s="87">
        <v>42005</v>
      </c>
      <c r="C7" s="88">
        <v>2091</v>
      </c>
      <c r="D7" s="89" t="s">
        <v>9</v>
      </c>
      <c r="E7" s="90" t="s">
        <v>49</v>
      </c>
      <c r="F7" s="89" t="s">
        <v>24</v>
      </c>
      <c r="G7" s="91">
        <v>-90000</v>
      </c>
      <c r="H7" s="92">
        <f t="shared" si="0"/>
        <v>42005</v>
      </c>
      <c r="I7" s="93">
        <f t="shared" si="2"/>
        <v>2015</v>
      </c>
      <c r="J7" s="113">
        <f>VLOOKUP(K7,Kontoklasser!$A$1:$E$100,4,FALSE)</f>
        <v>2</v>
      </c>
      <c r="K7" s="94">
        <f t="shared" si="1"/>
        <v>20</v>
      </c>
      <c r="L7" s="97" t="str">
        <f>VLOOKUP(K7,Kontoklasser!$A$1:$E$100,3,FALSE)</f>
        <v>Eget kapital och skulder</v>
      </c>
    </row>
    <row r="8" spans="1:12" ht="13.2" customHeight="1" x14ac:dyDescent="0.25">
      <c r="A8" s="86">
        <v>0</v>
      </c>
      <c r="B8" s="87">
        <v>42005</v>
      </c>
      <c r="C8" s="88">
        <v>2099</v>
      </c>
      <c r="D8" s="89" t="s">
        <v>10</v>
      </c>
      <c r="E8" s="90" t="s">
        <v>49</v>
      </c>
      <c r="F8" s="89" t="s">
        <v>24</v>
      </c>
      <c r="G8" s="91">
        <v>-30000</v>
      </c>
      <c r="H8" s="92">
        <f t="shared" si="0"/>
        <v>42005</v>
      </c>
      <c r="I8" s="93">
        <f t="shared" si="2"/>
        <v>2015</v>
      </c>
      <c r="J8" s="113">
        <f>VLOOKUP(K8,Kontoklasser!$A$1:$E$100,4,FALSE)</f>
        <v>2</v>
      </c>
      <c r="K8" s="94">
        <f t="shared" si="1"/>
        <v>20</v>
      </c>
      <c r="L8" s="97" t="str">
        <f>VLOOKUP(K8,Kontoklasser!$A$1:$E$100,3,FALSE)</f>
        <v>Eget kapital och skulder</v>
      </c>
    </row>
    <row r="9" spans="1:12" ht="13.2" customHeight="1" x14ac:dyDescent="0.25">
      <c r="A9" s="86">
        <v>0</v>
      </c>
      <c r="B9" s="87">
        <v>42005</v>
      </c>
      <c r="C9" s="88">
        <v>2128</v>
      </c>
      <c r="D9" s="89" t="s">
        <v>11</v>
      </c>
      <c r="E9" s="90" t="s">
        <v>49</v>
      </c>
      <c r="F9" s="89" t="s">
        <v>24</v>
      </c>
      <c r="G9" s="91">
        <v>-150000</v>
      </c>
      <c r="H9" s="92">
        <f t="shared" si="0"/>
        <v>42005</v>
      </c>
      <c r="I9" s="93">
        <f t="shared" si="2"/>
        <v>2015</v>
      </c>
      <c r="J9" s="113">
        <f>VLOOKUP(K9,Kontoklasser!$A$1:$E$100,4,FALSE)</f>
        <v>2</v>
      </c>
      <c r="K9" s="94">
        <f t="shared" si="1"/>
        <v>21</v>
      </c>
      <c r="L9" s="97" t="str">
        <f>VLOOKUP(K9,Kontoklasser!$A$1:$E$100,3,FALSE)</f>
        <v>Eget kapital och skulder</v>
      </c>
    </row>
    <row r="10" spans="1:12" ht="13.2" customHeight="1" x14ac:dyDescent="0.25">
      <c r="A10" s="8">
        <v>1</v>
      </c>
      <c r="B10" s="21">
        <v>42011</v>
      </c>
      <c r="C10" s="17">
        <v>1920</v>
      </c>
      <c r="D10" s="16" t="s">
        <v>71</v>
      </c>
      <c r="E10" s="19" t="s">
        <v>49</v>
      </c>
      <c r="F10" s="16" t="s">
        <v>19</v>
      </c>
      <c r="G10" s="22">
        <v>-900</v>
      </c>
      <c r="H10" s="61">
        <f t="shared" ref="H10:H73" si="3">B10</f>
        <v>42011</v>
      </c>
      <c r="I10" s="81">
        <f t="shared" ref="I10:I73" si="4">YEAR(B10)</f>
        <v>2015</v>
      </c>
      <c r="J10" s="113">
        <f>VLOOKUP(K10,Kontoklasser!$A$1:$E$100,4,FALSE)</f>
        <v>1</v>
      </c>
      <c r="K10" s="94">
        <f t="shared" si="1"/>
        <v>19</v>
      </c>
      <c r="L10" s="97" t="str">
        <f>VLOOKUP(K10,Kontoklasser!$A$1:$E$100,3,FALSE)</f>
        <v>Tillgångar</v>
      </c>
    </row>
    <row r="11" spans="1:12" ht="13.2" customHeight="1" x14ac:dyDescent="0.25">
      <c r="A11" s="8">
        <v>1</v>
      </c>
      <c r="B11" s="21">
        <v>42011</v>
      </c>
      <c r="C11" s="17">
        <v>6570</v>
      </c>
      <c r="D11" s="16" t="s">
        <v>16</v>
      </c>
      <c r="E11" s="19">
        <v>100</v>
      </c>
      <c r="F11" s="16" t="s">
        <v>19</v>
      </c>
      <c r="G11" s="22">
        <v>900</v>
      </c>
      <c r="H11" s="61">
        <f t="shared" si="3"/>
        <v>42011</v>
      </c>
      <c r="I11" s="81">
        <f t="shared" si="4"/>
        <v>2015</v>
      </c>
      <c r="J11" s="113">
        <f>VLOOKUP(K11,Kontoklasser!$A$1:$E$100,4,FALSE)</f>
        <v>4</v>
      </c>
      <c r="K11" s="94">
        <f t="shared" si="1"/>
        <v>65</v>
      </c>
      <c r="L11" s="97" t="str">
        <f>VLOOKUP(K11,Kontoklasser!$A$1:$E$100,3,FALSE)</f>
        <v xml:space="preserve">Rörelsekostnader </v>
      </c>
    </row>
    <row r="12" spans="1:12" ht="13.2" customHeight="1" x14ac:dyDescent="0.25">
      <c r="A12" s="18">
        <v>2</v>
      </c>
      <c r="B12" s="32">
        <v>42012</v>
      </c>
      <c r="C12" s="18">
        <v>3894</v>
      </c>
      <c r="D12" s="9" t="s">
        <v>13</v>
      </c>
      <c r="E12" s="19" t="s">
        <v>49</v>
      </c>
      <c r="F12" s="9" t="s">
        <v>198</v>
      </c>
      <c r="G12" s="11">
        <v>-300</v>
      </c>
      <c r="H12" s="61">
        <f t="shared" si="3"/>
        <v>42012</v>
      </c>
      <c r="I12" s="81">
        <f t="shared" si="4"/>
        <v>2015</v>
      </c>
      <c r="J12" s="113">
        <f>VLOOKUP(K12,Kontoklasser!$A$1:$E$100,4,FALSE)</f>
        <v>3</v>
      </c>
      <c r="K12" s="94">
        <f t="shared" si="1"/>
        <v>38</v>
      </c>
      <c r="L12" s="97" t="str">
        <f>VLOOKUP(K12,Kontoklasser!$A$1:$E$100,3,FALSE)</f>
        <v xml:space="preserve">Rörelseintäkter </v>
      </c>
    </row>
    <row r="13" spans="1:12" ht="13.2" customHeight="1" x14ac:dyDescent="0.25">
      <c r="A13" s="18">
        <v>2</v>
      </c>
      <c r="B13" s="32">
        <v>42012</v>
      </c>
      <c r="C13" s="82">
        <v>1920</v>
      </c>
      <c r="D13" s="16" t="s">
        <v>71</v>
      </c>
      <c r="E13" s="19" t="s">
        <v>49</v>
      </c>
      <c r="F13" s="9" t="s">
        <v>198</v>
      </c>
      <c r="G13" s="11">
        <v>300</v>
      </c>
      <c r="H13" s="61">
        <f t="shared" si="3"/>
        <v>42012</v>
      </c>
      <c r="I13" s="81">
        <f t="shared" si="4"/>
        <v>2015</v>
      </c>
      <c r="J13" s="113">
        <f>VLOOKUP(K13,Kontoklasser!$A$1:$E$100,4,FALSE)</f>
        <v>1</v>
      </c>
      <c r="K13" s="94">
        <f t="shared" si="1"/>
        <v>19</v>
      </c>
      <c r="L13" s="97" t="str">
        <f>VLOOKUP(K13,Kontoklasser!$A$1:$E$100,3,FALSE)</f>
        <v>Tillgångar</v>
      </c>
    </row>
    <row r="14" spans="1:12" ht="13.2" customHeight="1" x14ac:dyDescent="0.25">
      <c r="A14" s="8">
        <v>3</v>
      </c>
      <c r="B14" s="21">
        <v>42030</v>
      </c>
      <c r="C14" s="17">
        <v>1920</v>
      </c>
      <c r="D14" s="16" t="s">
        <v>71</v>
      </c>
      <c r="E14" s="19" t="s">
        <v>49</v>
      </c>
      <c r="F14" s="16" t="s">
        <v>220</v>
      </c>
      <c r="G14" s="22">
        <v>-3000</v>
      </c>
      <c r="H14" s="61">
        <f t="shared" si="3"/>
        <v>42030</v>
      </c>
      <c r="I14" s="81">
        <f t="shared" si="4"/>
        <v>2015</v>
      </c>
      <c r="J14" s="113">
        <f>VLOOKUP(K14,Kontoklasser!$A$1:$E$100,4,FALSE)</f>
        <v>1</v>
      </c>
      <c r="K14" s="94">
        <f t="shared" si="1"/>
        <v>19</v>
      </c>
      <c r="L14" s="97" t="str">
        <f>VLOOKUP(K14,Kontoklasser!$A$1:$E$100,3,FALSE)</f>
        <v>Tillgångar</v>
      </c>
    </row>
    <row r="15" spans="1:12" ht="13.2" customHeight="1" x14ac:dyDescent="0.25">
      <c r="A15" s="8">
        <v>3</v>
      </c>
      <c r="B15" s="21">
        <v>42030</v>
      </c>
      <c r="C15" s="17">
        <v>6982</v>
      </c>
      <c r="D15" s="16" t="s">
        <v>237</v>
      </c>
      <c r="E15" s="19">
        <v>100</v>
      </c>
      <c r="F15" s="16" t="s">
        <v>220</v>
      </c>
      <c r="G15" s="22">
        <v>3000</v>
      </c>
      <c r="H15" s="61">
        <f t="shared" si="3"/>
        <v>42030</v>
      </c>
      <c r="I15" s="81">
        <f t="shared" si="4"/>
        <v>2015</v>
      </c>
      <c r="J15" s="113">
        <f>VLOOKUP(K15,Kontoklasser!$A$1:$E$100,4,FALSE)</f>
        <v>4</v>
      </c>
      <c r="K15" s="94">
        <f t="shared" si="1"/>
        <v>69</v>
      </c>
      <c r="L15" s="97" t="str">
        <f>VLOOKUP(K15,Kontoklasser!$A$1:$E$100,3,FALSE)</f>
        <v xml:space="preserve">Rörelsekostnader </v>
      </c>
    </row>
    <row r="16" spans="1:12" ht="13.2" customHeight="1" x14ac:dyDescent="0.25">
      <c r="A16" s="18">
        <v>4</v>
      </c>
      <c r="B16" s="32">
        <v>42038</v>
      </c>
      <c r="C16" s="18">
        <v>3894</v>
      </c>
      <c r="D16" s="9" t="s">
        <v>13</v>
      </c>
      <c r="E16" s="19" t="s">
        <v>49</v>
      </c>
      <c r="F16" s="9" t="s">
        <v>198</v>
      </c>
      <c r="G16" s="11">
        <v>-300</v>
      </c>
      <c r="H16" s="61">
        <f t="shared" si="3"/>
        <v>42038</v>
      </c>
      <c r="I16" s="81">
        <f t="shared" si="4"/>
        <v>2015</v>
      </c>
      <c r="J16" s="113">
        <f>VLOOKUP(K16,Kontoklasser!$A$1:$E$100,4,FALSE)</f>
        <v>3</v>
      </c>
      <c r="K16" s="94">
        <f t="shared" si="1"/>
        <v>38</v>
      </c>
      <c r="L16" s="97" t="str">
        <f>VLOOKUP(K16,Kontoklasser!$A$1:$E$100,3,FALSE)</f>
        <v xml:space="preserve">Rörelseintäkter </v>
      </c>
    </row>
    <row r="17" spans="1:12" ht="13.2" customHeight="1" x14ac:dyDescent="0.25">
      <c r="A17" s="18">
        <v>4</v>
      </c>
      <c r="B17" s="32">
        <v>42038</v>
      </c>
      <c r="C17" s="82">
        <v>1920</v>
      </c>
      <c r="D17" s="16" t="s">
        <v>71</v>
      </c>
      <c r="E17" s="19" t="s">
        <v>49</v>
      </c>
      <c r="F17" s="9" t="s">
        <v>198</v>
      </c>
      <c r="G17" s="11">
        <v>300</v>
      </c>
      <c r="H17" s="61">
        <f t="shared" si="3"/>
        <v>42038</v>
      </c>
      <c r="I17" s="81">
        <f t="shared" si="4"/>
        <v>2015</v>
      </c>
      <c r="J17" s="113">
        <f>VLOOKUP(K17,Kontoklasser!$A$1:$E$100,4,FALSE)</f>
        <v>1</v>
      </c>
      <c r="K17" s="94">
        <f t="shared" si="1"/>
        <v>19</v>
      </c>
      <c r="L17" s="97" t="str">
        <f>VLOOKUP(K17,Kontoklasser!$A$1:$E$100,3,FALSE)</f>
        <v>Tillgångar</v>
      </c>
    </row>
    <row r="18" spans="1:12" ht="13.2" customHeight="1" x14ac:dyDescent="0.25">
      <c r="A18" s="18">
        <v>5</v>
      </c>
      <c r="B18" s="33">
        <v>42039</v>
      </c>
      <c r="C18" s="18">
        <v>3894</v>
      </c>
      <c r="D18" s="23" t="s">
        <v>13</v>
      </c>
      <c r="E18" s="19" t="s">
        <v>49</v>
      </c>
      <c r="F18" s="9" t="s">
        <v>198</v>
      </c>
      <c r="G18" s="11">
        <v>-300</v>
      </c>
      <c r="H18" s="61">
        <f t="shared" si="3"/>
        <v>42039</v>
      </c>
      <c r="I18" s="81">
        <f t="shared" si="4"/>
        <v>2015</v>
      </c>
      <c r="J18" s="113">
        <f>VLOOKUP(K18,Kontoklasser!$A$1:$E$100,4,FALSE)</f>
        <v>3</v>
      </c>
      <c r="K18" s="94">
        <f t="shared" si="1"/>
        <v>38</v>
      </c>
      <c r="L18" s="97" t="str">
        <f>VLOOKUP(K18,Kontoklasser!$A$1:$E$100,3,FALSE)</f>
        <v xml:space="preserve">Rörelseintäkter </v>
      </c>
    </row>
    <row r="19" spans="1:12" ht="13.2" customHeight="1" x14ac:dyDescent="0.25">
      <c r="A19" s="18">
        <v>5</v>
      </c>
      <c r="B19" s="33">
        <v>42039</v>
      </c>
      <c r="C19" s="82">
        <v>1920</v>
      </c>
      <c r="D19" s="16" t="s">
        <v>71</v>
      </c>
      <c r="E19" s="19" t="s">
        <v>49</v>
      </c>
      <c r="F19" s="9" t="s">
        <v>198</v>
      </c>
      <c r="G19" s="11">
        <v>300</v>
      </c>
      <c r="H19" s="61">
        <f t="shared" si="3"/>
        <v>42039</v>
      </c>
      <c r="I19" s="81">
        <f t="shared" si="4"/>
        <v>2015</v>
      </c>
      <c r="J19" s="113">
        <f>VLOOKUP(K19,Kontoklasser!$A$1:$E$100,4,FALSE)</f>
        <v>1</v>
      </c>
      <c r="K19" s="94">
        <f t="shared" si="1"/>
        <v>19</v>
      </c>
      <c r="L19" s="97" t="str">
        <f>VLOOKUP(K19,Kontoklasser!$A$1:$E$100,3,FALSE)</f>
        <v>Tillgångar</v>
      </c>
    </row>
    <row r="20" spans="1:12" ht="13.2" customHeight="1" x14ac:dyDescent="0.25">
      <c r="A20" s="8">
        <v>6</v>
      </c>
      <c r="B20" s="21">
        <v>42043</v>
      </c>
      <c r="C20" s="17">
        <v>1920</v>
      </c>
      <c r="D20" s="16" t="s">
        <v>71</v>
      </c>
      <c r="E20" s="19" t="s">
        <v>49</v>
      </c>
      <c r="F20" s="16" t="s">
        <v>221</v>
      </c>
      <c r="G20" s="22">
        <v>-500</v>
      </c>
      <c r="H20" s="61">
        <f t="shared" si="3"/>
        <v>42043</v>
      </c>
      <c r="I20" s="81">
        <f t="shared" si="4"/>
        <v>2015</v>
      </c>
      <c r="J20" s="113">
        <f>VLOOKUP(K20,Kontoklasser!$A$1:$E$100,4,FALSE)</f>
        <v>1</v>
      </c>
      <c r="K20" s="94">
        <f t="shared" si="1"/>
        <v>19</v>
      </c>
      <c r="L20" s="97" t="str">
        <f>VLOOKUP(K20,Kontoklasser!$A$1:$E$100,3,FALSE)</f>
        <v>Tillgångar</v>
      </c>
    </row>
    <row r="21" spans="1:12" ht="13.2" customHeight="1" x14ac:dyDescent="0.25">
      <c r="A21" s="8">
        <v>6</v>
      </c>
      <c r="B21" s="21">
        <v>42043</v>
      </c>
      <c r="C21" s="17">
        <v>6980</v>
      </c>
      <c r="D21" s="16" t="s">
        <v>52</v>
      </c>
      <c r="E21" s="19">
        <v>100</v>
      </c>
      <c r="F21" s="16" t="s">
        <v>221</v>
      </c>
      <c r="G21" s="22">
        <v>500</v>
      </c>
      <c r="H21" s="61">
        <f t="shared" si="3"/>
        <v>42043</v>
      </c>
      <c r="I21" s="81">
        <f t="shared" si="4"/>
        <v>2015</v>
      </c>
      <c r="J21" s="113">
        <f>VLOOKUP(K21,Kontoklasser!$A$1:$E$100,4,FALSE)</f>
        <v>4</v>
      </c>
      <c r="K21" s="94">
        <f t="shared" si="1"/>
        <v>69</v>
      </c>
      <c r="L21" s="97" t="str">
        <f>VLOOKUP(K21,Kontoklasser!$A$1:$E$100,3,FALSE)</f>
        <v xml:space="preserve">Rörelsekostnader </v>
      </c>
    </row>
    <row r="22" spans="1:12" ht="13.2" customHeight="1" x14ac:dyDescent="0.25">
      <c r="A22" s="18">
        <v>7</v>
      </c>
      <c r="B22" s="32">
        <v>42045</v>
      </c>
      <c r="C22" s="18">
        <v>3894</v>
      </c>
      <c r="D22" s="9" t="s">
        <v>13</v>
      </c>
      <c r="E22" s="19" t="s">
        <v>49</v>
      </c>
      <c r="F22" s="9" t="s">
        <v>198</v>
      </c>
      <c r="G22" s="11">
        <v>-300</v>
      </c>
      <c r="H22" s="61">
        <f t="shared" si="3"/>
        <v>42045</v>
      </c>
      <c r="I22" s="81">
        <f t="shared" si="4"/>
        <v>2015</v>
      </c>
      <c r="J22" s="113">
        <f>VLOOKUP(K22,Kontoklasser!$A$1:$E$100,4,FALSE)</f>
        <v>3</v>
      </c>
      <c r="K22" s="94">
        <f t="shared" si="1"/>
        <v>38</v>
      </c>
      <c r="L22" s="97" t="str">
        <f>VLOOKUP(K22,Kontoklasser!$A$1:$E$100,3,FALSE)</f>
        <v xml:space="preserve">Rörelseintäkter </v>
      </c>
    </row>
    <row r="23" spans="1:12" ht="13.2" customHeight="1" x14ac:dyDescent="0.25">
      <c r="A23" s="18">
        <v>7</v>
      </c>
      <c r="B23" s="32">
        <v>42045</v>
      </c>
      <c r="C23" s="82">
        <v>1920</v>
      </c>
      <c r="D23" s="16" t="s">
        <v>71</v>
      </c>
      <c r="E23" s="19" t="s">
        <v>49</v>
      </c>
      <c r="F23" s="9" t="s">
        <v>198</v>
      </c>
      <c r="G23" s="11">
        <v>300</v>
      </c>
      <c r="H23" s="61">
        <f t="shared" si="3"/>
        <v>42045</v>
      </c>
      <c r="I23" s="81">
        <f t="shared" si="4"/>
        <v>2015</v>
      </c>
      <c r="J23" s="113">
        <f>VLOOKUP(K23,Kontoklasser!$A$1:$E$100,4,FALSE)</f>
        <v>1</v>
      </c>
      <c r="K23" s="94">
        <f t="shared" si="1"/>
        <v>19</v>
      </c>
      <c r="L23" s="97" t="str">
        <f>VLOOKUP(K23,Kontoklasser!$A$1:$E$100,3,FALSE)</f>
        <v>Tillgångar</v>
      </c>
    </row>
    <row r="24" spans="1:12" ht="13.2" customHeight="1" x14ac:dyDescent="0.25">
      <c r="A24" s="18">
        <v>7</v>
      </c>
      <c r="B24" s="32">
        <v>42045</v>
      </c>
      <c r="C24" s="18">
        <v>3894</v>
      </c>
      <c r="D24" s="9" t="s">
        <v>13</v>
      </c>
      <c r="E24" s="19" t="s">
        <v>49</v>
      </c>
      <c r="F24" s="9" t="s">
        <v>198</v>
      </c>
      <c r="G24" s="11">
        <v>-300</v>
      </c>
      <c r="H24" s="61">
        <f t="shared" si="3"/>
        <v>42045</v>
      </c>
      <c r="I24" s="81">
        <f t="shared" si="4"/>
        <v>2015</v>
      </c>
      <c r="J24" s="113">
        <f>VLOOKUP(K24,Kontoklasser!$A$1:$E$100,4,FALSE)</f>
        <v>3</v>
      </c>
      <c r="K24" s="94">
        <f t="shared" si="1"/>
        <v>38</v>
      </c>
      <c r="L24" s="97" t="str">
        <f>VLOOKUP(K24,Kontoklasser!$A$1:$E$100,3,FALSE)</f>
        <v xml:space="preserve">Rörelseintäkter </v>
      </c>
    </row>
    <row r="25" spans="1:12" ht="13.2" customHeight="1" x14ac:dyDescent="0.25">
      <c r="A25" s="18">
        <v>7</v>
      </c>
      <c r="B25" s="32">
        <v>42045</v>
      </c>
      <c r="C25" s="82">
        <v>1920</v>
      </c>
      <c r="D25" s="16" t="s">
        <v>71</v>
      </c>
      <c r="E25" s="19" t="s">
        <v>49</v>
      </c>
      <c r="F25" s="9" t="s">
        <v>198</v>
      </c>
      <c r="G25" s="11">
        <v>300</v>
      </c>
      <c r="H25" s="61">
        <f t="shared" si="3"/>
        <v>42045</v>
      </c>
      <c r="I25" s="81">
        <f t="shared" si="4"/>
        <v>2015</v>
      </c>
      <c r="J25" s="113">
        <f>VLOOKUP(K25,Kontoklasser!$A$1:$E$100,4,FALSE)</f>
        <v>1</v>
      </c>
      <c r="K25" s="94">
        <f t="shared" si="1"/>
        <v>19</v>
      </c>
      <c r="L25" s="97" t="str">
        <f>VLOOKUP(K25,Kontoklasser!$A$1:$E$100,3,FALSE)</f>
        <v>Tillgångar</v>
      </c>
    </row>
    <row r="26" spans="1:12" ht="13.2" customHeight="1" x14ac:dyDescent="0.25">
      <c r="A26" s="8">
        <v>8</v>
      </c>
      <c r="B26" s="21">
        <v>42046</v>
      </c>
      <c r="C26" s="82">
        <v>1920</v>
      </c>
      <c r="D26" s="16" t="s">
        <v>71</v>
      </c>
      <c r="E26" s="19" t="s">
        <v>49</v>
      </c>
      <c r="F26" s="16" t="s">
        <v>223</v>
      </c>
      <c r="G26" s="22">
        <v>-1000</v>
      </c>
      <c r="H26" s="61">
        <f t="shared" si="3"/>
        <v>42046</v>
      </c>
      <c r="I26" s="81">
        <f t="shared" si="4"/>
        <v>2015</v>
      </c>
      <c r="J26" s="113">
        <f>VLOOKUP(K26,Kontoklasser!$A$1:$E$100,4,FALSE)</f>
        <v>1</v>
      </c>
      <c r="K26" s="94">
        <f t="shared" si="1"/>
        <v>19</v>
      </c>
      <c r="L26" s="97" t="str">
        <f>VLOOKUP(K26,Kontoklasser!$A$1:$E$100,3,FALSE)</f>
        <v>Tillgångar</v>
      </c>
    </row>
    <row r="27" spans="1:12" ht="13.2" customHeight="1" x14ac:dyDescent="0.25">
      <c r="A27" s="8">
        <v>8</v>
      </c>
      <c r="B27" s="21">
        <v>42046</v>
      </c>
      <c r="C27" s="82">
        <v>7610</v>
      </c>
      <c r="D27" s="16" t="s">
        <v>67</v>
      </c>
      <c r="E27" s="18">
        <v>100</v>
      </c>
      <c r="F27" s="16" t="s">
        <v>223</v>
      </c>
      <c r="G27" s="22">
        <v>1000</v>
      </c>
      <c r="H27" s="61">
        <f t="shared" si="3"/>
        <v>42046</v>
      </c>
      <c r="I27" s="81">
        <f t="shared" si="4"/>
        <v>2015</v>
      </c>
      <c r="J27" s="113">
        <f>VLOOKUP(K27,Kontoklasser!$A$1:$E$100,4,FALSE)</f>
        <v>4</v>
      </c>
      <c r="K27" s="94">
        <f t="shared" si="1"/>
        <v>76</v>
      </c>
      <c r="L27" s="97" t="str">
        <f>VLOOKUP(K27,Kontoklasser!$A$1:$E$100,3,FALSE)</f>
        <v xml:space="preserve">Rörelsekostnader </v>
      </c>
    </row>
    <row r="28" spans="1:12" ht="13.2" customHeight="1" x14ac:dyDescent="0.25">
      <c r="A28" s="8">
        <v>9</v>
      </c>
      <c r="B28" s="21">
        <v>42051</v>
      </c>
      <c r="C28" s="82">
        <v>1920</v>
      </c>
      <c r="D28" s="16" t="s">
        <v>71</v>
      </c>
      <c r="E28" s="19" t="s">
        <v>49</v>
      </c>
      <c r="F28" s="16" t="s">
        <v>155</v>
      </c>
      <c r="G28" s="22">
        <v>1600</v>
      </c>
      <c r="H28" s="61">
        <f t="shared" si="3"/>
        <v>42051</v>
      </c>
      <c r="I28" s="81">
        <f t="shared" si="4"/>
        <v>2015</v>
      </c>
      <c r="J28" s="113">
        <f>VLOOKUP(K28,Kontoklasser!$A$1:$E$100,4,FALSE)</f>
        <v>1</v>
      </c>
      <c r="K28" s="94">
        <f t="shared" si="1"/>
        <v>19</v>
      </c>
      <c r="L28" s="97" t="str">
        <f>VLOOKUP(K28,Kontoklasser!$A$1:$E$100,3,FALSE)</f>
        <v>Tillgångar</v>
      </c>
    </row>
    <row r="29" spans="1:12" ht="13.2" customHeight="1" x14ac:dyDescent="0.25">
      <c r="A29" s="8">
        <v>9</v>
      </c>
      <c r="B29" s="21">
        <v>42051</v>
      </c>
      <c r="C29" s="82">
        <v>3890</v>
      </c>
      <c r="D29" s="16" t="s">
        <v>54</v>
      </c>
      <c r="E29" s="19" t="s">
        <v>49</v>
      </c>
      <c r="F29" s="16" t="s">
        <v>155</v>
      </c>
      <c r="G29" s="22">
        <v>-800</v>
      </c>
      <c r="H29" s="61">
        <f t="shared" si="3"/>
        <v>42051</v>
      </c>
      <c r="I29" s="81">
        <f t="shared" si="4"/>
        <v>2015</v>
      </c>
      <c r="J29" s="113">
        <f>VLOOKUP(K29,Kontoklasser!$A$1:$E$100,4,FALSE)</f>
        <v>3</v>
      </c>
      <c r="K29" s="94">
        <f t="shared" si="1"/>
        <v>38</v>
      </c>
      <c r="L29" s="97" t="str">
        <f>VLOOKUP(K29,Kontoklasser!$A$1:$E$100,3,FALSE)</f>
        <v xml:space="preserve">Rörelseintäkter </v>
      </c>
    </row>
    <row r="30" spans="1:12" ht="13.2" customHeight="1" x14ac:dyDescent="0.25">
      <c r="A30" s="8">
        <v>9</v>
      </c>
      <c r="B30" s="21">
        <v>42051</v>
      </c>
      <c r="C30" s="82">
        <v>3910</v>
      </c>
      <c r="D30" s="16" t="s">
        <v>12</v>
      </c>
      <c r="E30" s="19" t="s">
        <v>49</v>
      </c>
      <c r="F30" s="16" t="s">
        <v>155</v>
      </c>
      <c r="G30" s="22">
        <v>-800</v>
      </c>
      <c r="H30" s="61">
        <f t="shared" si="3"/>
        <v>42051</v>
      </c>
      <c r="I30" s="81">
        <f t="shared" si="4"/>
        <v>2015</v>
      </c>
      <c r="J30" s="113">
        <f>VLOOKUP(K30,Kontoklasser!$A$1:$E$100,4,FALSE)</f>
        <v>3</v>
      </c>
      <c r="K30" s="94">
        <f t="shared" si="1"/>
        <v>39</v>
      </c>
      <c r="L30" s="97" t="str">
        <f>VLOOKUP(K30,Kontoklasser!$A$1:$E$100,3,FALSE)</f>
        <v xml:space="preserve">Rörelseintäkter </v>
      </c>
    </row>
    <row r="31" spans="1:12" ht="13.2" customHeight="1" x14ac:dyDescent="0.25">
      <c r="A31" s="8">
        <v>9</v>
      </c>
      <c r="B31" s="21">
        <v>42051</v>
      </c>
      <c r="C31" s="82">
        <v>1920</v>
      </c>
      <c r="D31" s="16" t="s">
        <v>71</v>
      </c>
      <c r="E31" s="19" t="s">
        <v>49</v>
      </c>
      <c r="F31" s="16" t="s">
        <v>156</v>
      </c>
      <c r="G31" s="22">
        <v>1600</v>
      </c>
      <c r="H31" s="61">
        <f t="shared" si="3"/>
        <v>42051</v>
      </c>
      <c r="I31" s="81">
        <f t="shared" si="4"/>
        <v>2015</v>
      </c>
      <c r="J31" s="113">
        <f>VLOOKUP(K31,Kontoklasser!$A$1:$E$100,4,FALSE)</f>
        <v>1</v>
      </c>
      <c r="K31" s="94">
        <f t="shared" si="1"/>
        <v>19</v>
      </c>
      <c r="L31" s="97" t="str">
        <f>VLOOKUP(K31,Kontoklasser!$A$1:$E$100,3,FALSE)</f>
        <v>Tillgångar</v>
      </c>
    </row>
    <row r="32" spans="1:12" ht="13.2" customHeight="1" x14ac:dyDescent="0.25">
      <c r="A32" s="8">
        <v>9</v>
      </c>
      <c r="B32" s="21">
        <v>42051</v>
      </c>
      <c r="C32" s="82">
        <v>3890</v>
      </c>
      <c r="D32" s="16" t="s">
        <v>54</v>
      </c>
      <c r="E32" s="19" t="s">
        <v>49</v>
      </c>
      <c r="F32" s="16" t="s">
        <v>156</v>
      </c>
      <c r="G32" s="22">
        <v>-800</v>
      </c>
      <c r="H32" s="61">
        <f t="shared" si="3"/>
        <v>42051</v>
      </c>
      <c r="I32" s="81">
        <f t="shared" si="4"/>
        <v>2015</v>
      </c>
      <c r="J32" s="113">
        <f>VLOOKUP(K32,Kontoklasser!$A$1:$E$100,4,FALSE)</f>
        <v>3</v>
      </c>
      <c r="K32" s="94">
        <f t="shared" si="1"/>
        <v>38</v>
      </c>
      <c r="L32" s="97" t="str">
        <f>VLOOKUP(K32,Kontoklasser!$A$1:$E$100,3,FALSE)</f>
        <v xml:space="preserve">Rörelseintäkter </v>
      </c>
    </row>
    <row r="33" spans="1:12" ht="13.2" customHeight="1" x14ac:dyDescent="0.25">
      <c r="A33" s="8">
        <v>9</v>
      </c>
      <c r="B33" s="21">
        <v>42051</v>
      </c>
      <c r="C33" s="82">
        <v>3910</v>
      </c>
      <c r="D33" s="16" t="s">
        <v>12</v>
      </c>
      <c r="E33" s="19" t="s">
        <v>49</v>
      </c>
      <c r="F33" s="16" t="s">
        <v>156</v>
      </c>
      <c r="G33" s="22">
        <v>-800</v>
      </c>
      <c r="H33" s="61">
        <f t="shared" si="3"/>
        <v>42051</v>
      </c>
      <c r="I33" s="81">
        <f t="shared" si="4"/>
        <v>2015</v>
      </c>
      <c r="J33" s="113">
        <f>VLOOKUP(K33,Kontoklasser!$A$1:$E$100,4,FALSE)</f>
        <v>3</v>
      </c>
      <c r="K33" s="94">
        <f t="shared" si="1"/>
        <v>39</v>
      </c>
      <c r="L33" s="97" t="str">
        <f>VLOOKUP(K33,Kontoklasser!$A$1:$E$100,3,FALSE)</f>
        <v xml:space="preserve">Rörelseintäkter </v>
      </c>
    </row>
    <row r="34" spans="1:12" ht="13.2" customHeight="1" x14ac:dyDescent="0.25">
      <c r="A34" s="8">
        <v>9</v>
      </c>
      <c r="B34" s="21">
        <v>42051</v>
      </c>
      <c r="C34" s="82">
        <v>1920</v>
      </c>
      <c r="D34" s="16" t="s">
        <v>71</v>
      </c>
      <c r="E34" s="19" t="s">
        <v>49</v>
      </c>
      <c r="F34" s="16" t="s">
        <v>176</v>
      </c>
      <c r="G34" s="22">
        <v>1600</v>
      </c>
      <c r="H34" s="61">
        <f t="shared" si="3"/>
        <v>42051</v>
      </c>
      <c r="I34" s="81">
        <f t="shared" si="4"/>
        <v>2015</v>
      </c>
      <c r="J34" s="113">
        <f>VLOOKUP(K34,Kontoklasser!$A$1:$E$100,4,FALSE)</f>
        <v>1</v>
      </c>
      <c r="K34" s="94">
        <f t="shared" si="1"/>
        <v>19</v>
      </c>
      <c r="L34" s="97" t="str">
        <f>VLOOKUP(K34,Kontoklasser!$A$1:$E$100,3,FALSE)</f>
        <v>Tillgångar</v>
      </c>
    </row>
    <row r="35" spans="1:12" ht="13.2" customHeight="1" x14ac:dyDescent="0.25">
      <c r="A35" s="8">
        <v>9</v>
      </c>
      <c r="B35" s="21">
        <v>42051</v>
      </c>
      <c r="C35" s="82">
        <v>3890</v>
      </c>
      <c r="D35" s="16" t="s">
        <v>54</v>
      </c>
      <c r="E35" s="19" t="s">
        <v>49</v>
      </c>
      <c r="F35" s="16" t="s">
        <v>176</v>
      </c>
      <c r="G35" s="22">
        <v>-800</v>
      </c>
      <c r="H35" s="61">
        <f t="shared" si="3"/>
        <v>42051</v>
      </c>
      <c r="I35" s="81">
        <f t="shared" si="4"/>
        <v>2015</v>
      </c>
      <c r="J35" s="113">
        <f>VLOOKUP(K35,Kontoklasser!$A$1:$E$100,4,FALSE)</f>
        <v>3</v>
      </c>
      <c r="K35" s="94">
        <f t="shared" si="1"/>
        <v>38</v>
      </c>
      <c r="L35" s="97" t="str">
        <f>VLOOKUP(K35,Kontoklasser!$A$1:$E$100,3,FALSE)</f>
        <v xml:space="preserve">Rörelseintäkter </v>
      </c>
    </row>
    <row r="36" spans="1:12" ht="13.2" customHeight="1" x14ac:dyDescent="0.25">
      <c r="A36" s="8">
        <v>9</v>
      </c>
      <c r="B36" s="21">
        <v>42051</v>
      </c>
      <c r="C36" s="82">
        <v>3910</v>
      </c>
      <c r="D36" s="16" t="s">
        <v>12</v>
      </c>
      <c r="E36" s="19" t="s">
        <v>49</v>
      </c>
      <c r="F36" s="16" t="s">
        <v>176</v>
      </c>
      <c r="G36" s="22">
        <v>-800</v>
      </c>
      <c r="H36" s="61">
        <f t="shared" si="3"/>
        <v>42051</v>
      </c>
      <c r="I36" s="81">
        <f t="shared" si="4"/>
        <v>2015</v>
      </c>
      <c r="J36" s="113">
        <f>VLOOKUP(K36,Kontoklasser!$A$1:$E$100,4,FALSE)</f>
        <v>3</v>
      </c>
      <c r="K36" s="94">
        <f t="shared" si="1"/>
        <v>39</v>
      </c>
      <c r="L36" s="97" t="str">
        <f>VLOOKUP(K36,Kontoklasser!$A$1:$E$100,3,FALSE)</f>
        <v xml:space="preserve">Rörelseintäkter </v>
      </c>
    </row>
    <row r="37" spans="1:12" ht="13.2" customHeight="1" x14ac:dyDescent="0.25">
      <c r="A37" s="8">
        <v>9</v>
      </c>
      <c r="B37" s="21">
        <v>42051</v>
      </c>
      <c r="C37" s="82">
        <v>1920</v>
      </c>
      <c r="D37" s="16" t="s">
        <v>71</v>
      </c>
      <c r="E37" s="19" t="s">
        <v>49</v>
      </c>
      <c r="F37" s="16" t="s">
        <v>177</v>
      </c>
      <c r="G37" s="22">
        <v>1600</v>
      </c>
      <c r="H37" s="61">
        <f t="shared" si="3"/>
        <v>42051</v>
      </c>
      <c r="I37" s="81">
        <f t="shared" si="4"/>
        <v>2015</v>
      </c>
      <c r="J37" s="113">
        <f>VLOOKUP(K37,Kontoklasser!$A$1:$E$100,4,FALSE)</f>
        <v>1</v>
      </c>
      <c r="K37" s="94">
        <f t="shared" si="1"/>
        <v>19</v>
      </c>
      <c r="L37" s="97" t="str">
        <f>VLOOKUP(K37,Kontoklasser!$A$1:$E$100,3,FALSE)</f>
        <v>Tillgångar</v>
      </c>
    </row>
    <row r="38" spans="1:12" ht="13.2" customHeight="1" x14ac:dyDescent="0.25">
      <c r="A38" s="8">
        <v>9</v>
      </c>
      <c r="B38" s="21">
        <v>42051</v>
      </c>
      <c r="C38" s="82">
        <v>3890</v>
      </c>
      <c r="D38" s="16" t="s">
        <v>54</v>
      </c>
      <c r="E38" s="19" t="s">
        <v>49</v>
      </c>
      <c r="F38" s="16" t="s">
        <v>177</v>
      </c>
      <c r="G38" s="22">
        <v>-800</v>
      </c>
      <c r="H38" s="61">
        <f t="shared" si="3"/>
        <v>42051</v>
      </c>
      <c r="I38" s="81">
        <f t="shared" si="4"/>
        <v>2015</v>
      </c>
      <c r="J38" s="113">
        <f>VLOOKUP(K38,Kontoklasser!$A$1:$E$100,4,FALSE)</f>
        <v>3</v>
      </c>
      <c r="K38" s="94">
        <f t="shared" si="1"/>
        <v>38</v>
      </c>
      <c r="L38" s="97" t="str">
        <f>VLOOKUP(K38,Kontoklasser!$A$1:$E$100,3,FALSE)</f>
        <v xml:space="preserve">Rörelseintäkter </v>
      </c>
    </row>
    <row r="39" spans="1:12" ht="13.2" customHeight="1" x14ac:dyDescent="0.25">
      <c r="A39" s="8">
        <v>9</v>
      </c>
      <c r="B39" s="21">
        <v>42051</v>
      </c>
      <c r="C39" s="82">
        <v>3910</v>
      </c>
      <c r="D39" s="16" t="s">
        <v>12</v>
      </c>
      <c r="E39" s="19" t="s">
        <v>49</v>
      </c>
      <c r="F39" s="16" t="s">
        <v>177</v>
      </c>
      <c r="G39" s="22">
        <v>-800</v>
      </c>
      <c r="H39" s="61">
        <f t="shared" si="3"/>
        <v>42051</v>
      </c>
      <c r="I39" s="81">
        <f t="shared" si="4"/>
        <v>2015</v>
      </c>
      <c r="J39" s="113">
        <f>VLOOKUP(K39,Kontoklasser!$A$1:$E$100,4,FALSE)</f>
        <v>3</v>
      </c>
      <c r="K39" s="94">
        <f t="shared" si="1"/>
        <v>39</v>
      </c>
      <c r="L39" s="97" t="str">
        <f>VLOOKUP(K39,Kontoklasser!$A$1:$E$100,3,FALSE)</f>
        <v xml:space="preserve">Rörelseintäkter </v>
      </c>
    </row>
    <row r="40" spans="1:12" ht="13.2" customHeight="1" x14ac:dyDescent="0.25">
      <c r="A40" s="8">
        <v>9</v>
      </c>
      <c r="B40" s="21">
        <v>42052</v>
      </c>
      <c r="C40" s="82">
        <v>1920</v>
      </c>
      <c r="D40" s="16" t="s">
        <v>71</v>
      </c>
      <c r="E40" s="19" t="s">
        <v>49</v>
      </c>
      <c r="F40" s="16" t="s">
        <v>157</v>
      </c>
      <c r="G40" s="22">
        <v>1600</v>
      </c>
      <c r="H40" s="61">
        <f t="shared" si="3"/>
        <v>42052</v>
      </c>
      <c r="I40" s="81">
        <f t="shared" si="4"/>
        <v>2015</v>
      </c>
      <c r="J40" s="113">
        <f>VLOOKUP(K40,Kontoklasser!$A$1:$E$100,4,FALSE)</f>
        <v>1</v>
      </c>
      <c r="K40" s="94">
        <f t="shared" si="1"/>
        <v>19</v>
      </c>
      <c r="L40" s="97" t="str">
        <f>VLOOKUP(K40,Kontoklasser!$A$1:$E$100,3,FALSE)</f>
        <v>Tillgångar</v>
      </c>
    </row>
    <row r="41" spans="1:12" ht="13.2" customHeight="1" x14ac:dyDescent="0.25">
      <c r="A41" s="8">
        <v>9</v>
      </c>
      <c r="B41" s="21">
        <v>42052</v>
      </c>
      <c r="C41" s="82">
        <v>3890</v>
      </c>
      <c r="D41" s="16" t="s">
        <v>54</v>
      </c>
      <c r="E41" s="19" t="s">
        <v>49</v>
      </c>
      <c r="F41" s="16" t="s">
        <v>157</v>
      </c>
      <c r="G41" s="22">
        <v>-800</v>
      </c>
      <c r="H41" s="61">
        <f t="shared" si="3"/>
        <v>42052</v>
      </c>
      <c r="I41" s="81">
        <f t="shared" si="4"/>
        <v>2015</v>
      </c>
      <c r="J41" s="113">
        <f>VLOOKUP(K41,Kontoklasser!$A$1:$E$100,4,FALSE)</f>
        <v>3</v>
      </c>
      <c r="K41" s="94">
        <f t="shared" si="1"/>
        <v>38</v>
      </c>
      <c r="L41" s="97" t="str">
        <f>VLOOKUP(K41,Kontoklasser!$A$1:$E$100,3,FALSE)</f>
        <v xml:space="preserve">Rörelseintäkter </v>
      </c>
    </row>
    <row r="42" spans="1:12" ht="13.2" customHeight="1" x14ac:dyDescent="0.25">
      <c r="A42" s="8">
        <v>9</v>
      </c>
      <c r="B42" s="21">
        <v>42052</v>
      </c>
      <c r="C42" s="82">
        <v>3910</v>
      </c>
      <c r="D42" s="16" t="s">
        <v>12</v>
      </c>
      <c r="E42" s="19" t="s">
        <v>49</v>
      </c>
      <c r="F42" s="16" t="s">
        <v>157</v>
      </c>
      <c r="G42" s="22">
        <v>-800</v>
      </c>
      <c r="H42" s="61">
        <f t="shared" si="3"/>
        <v>42052</v>
      </c>
      <c r="I42" s="81">
        <f t="shared" si="4"/>
        <v>2015</v>
      </c>
      <c r="J42" s="113">
        <f>VLOOKUP(K42,Kontoklasser!$A$1:$E$100,4,FALSE)</f>
        <v>3</v>
      </c>
      <c r="K42" s="94">
        <f t="shared" si="1"/>
        <v>39</v>
      </c>
      <c r="L42" s="97" t="str">
        <f>VLOOKUP(K42,Kontoklasser!$A$1:$E$100,3,FALSE)</f>
        <v xml:space="preserve">Rörelseintäkter </v>
      </c>
    </row>
    <row r="43" spans="1:12" ht="13.2" customHeight="1" x14ac:dyDescent="0.25">
      <c r="A43" s="8">
        <v>9</v>
      </c>
      <c r="B43" s="21">
        <v>42052</v>
      </c>
      <c r="C43" s="82">
        <v>1920</v>
      </c>
      <c r="D43" s="16" t="s">
        <v>71</v>
      </c>
      <c r="E43" s="19" t="s">
        <v>49</v>
      </c>
      <c r="F43" s="16" t="s">
        <v>158</v>
      </c>
      <c r="G43" s="22">
        <v>1600</v>
      </c>
      <c r="H43" s="61">
        <f t="shared" si="3"/>
        <v>42052</v>
      </c>
      <c r="I43" s="81">
        <f t="shared" si="4"/>
        <v>2015</v>
      </c>
      <c r="J43" s="113">
        <f>VLOOKUP(K43,Kontoklasser!$A$1:$E$100,4,FALSE)</f>
        <v>1</v>
      </c>
      <c r="K43" s="94">
        <f t="shared" si="1"/>
        <v>19</v>
      </c>
      <c r="L43" s="97" t="str">
        <f>VLOOKUP(K43,Kontoklasser!$A$1:$E$100,3,FALSE)</f>
        <v>Tillgångar</v>
      </c>
    </row>
    <row r="44" spans="1:12" ht="13.2" customHeight="1" x14ac:dyDescent="0.25">
      <c r="A44" s="8">
        <v>9</v>
      </c>
      <c r="B44" s="21">
        <v>42052</v>
      </c>
      <c r="C44" s="82">
        <v>3890</v>
      </c>
      <c r="D44" s="16" t="s">
        <v>54</v>
      </c>
      <c r="E44" s="19" t="s">
        <v>49</v>
      </c>
      <c r="F44" s="16" t="s">
        <v>158</v>
      </c>
      <c r="G44" s="22">
        <v>-800</v>
      </c>
      <c r="H44" s="61">
        <f t="shared" si="3"/>
        <v>42052</v>
      </c>
      <c r="I44" s="81">
        <f t="shared" si="4"/>
        <v>2015</v>
      </c>
      <c r="J44" s="113">
        <f>VLOOKUP(K44,Kontoklasser!$A$1:$E$100,4,FALSE)</f>
        <v>3</v>
      </c>
      <c r="K44" s="94">
        <f t="shared" si="1"/>
        <v>38</v>
      </c>
      <c r="L44" s="97" t="str">
        <f>VLOOKUP(K44,Kontoklasser!$A$1:$E$100,3,FALSE)</f>
        <v xml:space="preserve">Rörelseintäkter </v>
      </c>
    </row>
    <row r="45" spans="1:12" ht="13.2" customHeight="1" x14ac:dyDescent="0.25">
      <c r="A45" s="8">
        <v>9</v>
      </c>
      <c r="B45" s="21">
        <v>42052</v>
      </c>
      <c r="C45" s="82">
        <v>3910</v>
      </c>
      <c r="D45" s="16" t="s">
        <v>12</v>
      </c>
      <c r="E45" s="19" t="s">
        <v>49</v>
      </c>
      <c r="F45" s="16" t="s">
        <v>158</v>
      </c>
      <c r="G45" s="22">
        <v>-800</v>
      </c>
      <c r="H45" s="61">
        <f t="shared" si="3"/>
        <v>42052</v>
      </c>
      <c r="I45" s="81">
        <f t="shared" si="4"/>
        <v>2015</v>
      </c>
      <c r="J45" s="113">
        <f>VLOOKUP(K45,Kontoklasser!$A$1:$E$100,4,FALSE)</f>
        <v>3</v>
      </c>
      <c r="K45" s="94">
        <f t="shared" si="1"/>
        <v>39</v>
      </c>
      <c r="L45" s="97" t="str">
        <f>VLOOKUP(K45,Kontoklasser!$A$1:$E$100,3,FALSE)</f>
        <v xml:space="preserve">Rörelseintäkter </v>
      </c>
    </row>
    <row r="46" spans="1:12" ht="13.2" customHeight="1" x14ac:dyDescent="0.25">
      <c r="A46" s="8">
        <v>9</v>
      </c>
      <c r="B46" s="21">
        <v>42052</v>
      </c>
      <c r="C46" s="82">
        <v>1920</v>
      </c>
      <c r="D46" s="16" t="s">
        <v>71</v>
      </c>
      <c r="E46" s="19" t="s">
        <v>49</v>
      </c>
      <c r="F46" s="16" t="s">
        <v>159</v>
      </c>
      <c r="G46" s="22">
        <v>1600</v>
      </c>
      <c r="H46" s="61">
        <f t="shared" si="3"/>
        <v>42052</v>
      </c>
      <c r="I46" s="81">
        <f t="shared" si="4"/>
        <v>2015</v>
      </c>
      <c r="J46" s="113">
        <f>VLOOKUP(K46,Kontoklasser!$A$1:$E$100,4,FALSE)</f>
        <v>1</v>
      </c>
      <c r="K46" s="94">
        <f t="shared" si="1"/>
        <v>19</v>
      </c>
      <c r="L46" s="97" t="str">
        <f>VLOOKUP(K46,Kontoklasser!$A$1:$E$100,3,FALSE)</f>
        <v>Tillgångar</v>
      </c>
    </row>
    <row r="47" spans="1:12" ht="13.2" customHeight="1" x14ac:dyDescent="0.25">
      <c r="A47" s="8">
        <v>9</v>
      </c>
      <c r="B47" s="21">
        <v>42052</v>
      </c>
      <c r="C47" s="82">
        <v>3890</v>
      </c>
      <c r="D47" s="16" t="s">
        <v>54</v>
      </c>
      <c r="E47" s="19" t="s">
        <v>49</v>
      </c>
      <c r="F47" s="16" t="s">
        <v>159</v>
      </c>
      <c r="G47" s="22">
        <v>-800</v>
      </c>
      <c r="H47" s="61">
        <f t="shared" si="3"/>
        <v>42052</v>
      </c>
      <c r="I47" s="81">
        <f t="shared" si="4"/>
        <v>2015</v>
      </c>
      <c r="J47" s="113">
        <f>VLOOKUP(K47,Kontoklasser!$A$1:$E$100,4,FALSE)</f>
        <v>3</v>
      </c>
      <c r="K47" s="94">
        <f t="shared" si="1"/>
        <v>38</v>
      </c>
      <c r="L47" s="97" t="str">
        <f>VLOOKUP(K47,Kontoklasser!$A$1:$E$100,3,FALSE)</f>
        <v xml:space="preserve">Rörelseintäkter </v>
      </c>
    </row>
    <row r="48" spans="1:12" ht="13.2" customHeight="1" x14ac:dyDescent="0.25">
      <c r="A48" s="8">
        <v>9</v>
      </c>
      <c r="B48" s="21">
        <v>42052</v>
      </c>
      <c r="C48" s="82">
        <v>3910</v>
      </c>
      <c r="D48" s="16" t="s">
        <v>12</v>
      </c>
      <c r="E48" s="19" t="s">
        <v>49</v>
      </c>
      <c r="F48" s="16" t="s">
        <v>159</v>
      </c>
      <c r="G48" s="22">
        <v>-800</v>
      </c>
      <c r="H48" s="61">
        <f t="shared" si="3"/>
        <v>42052</v>
      </c>
      <c r="I48" s="81">
        <f t="shared" si="4"/>
        <v>2015</v>
      </c>
      <c r="J48" s="113">
        <f>VLOOKUP(K48,Kontoklasser!$A$1:$E$100,4,FALSE)</f>
        <v>3</v>
      </c>
      <c r="K48" s="94">
        <f t="shared" si="1"/>
        <v>39</v>
      </c>
      <c r="L48" s="97" t="str">
        <f>VLOOKUP(K48,Kontoklasser!$A$1:$E$100,3,FALSE)</f>
        <v xml:space="preserve">Rörelseintäkter </v>
      </c>
    </row>
    <row r="49" spans="1:12" ht="13.2" customHeight="1" x14ac:dyDescent="0.25">
      <c r="A49" s="8">
        <v>9</v>
      </c>
      <c r="B49" s="21">
        <v>42052</v>
      </c>
      <c r="C49" s="82">
        <v>1920</v>
      </c>
      <c r="D49" s="16" t="s">
        <v>71</v>
      </c>
      <c r="E49" s="19" t="s">
        <v>49</v>
      </c>
      <c r="F49" s="16" t="s">
        <v>160</v>
      </c>
      <c r="G49" s="22">
        <v>1600</v>
      </c>
      <c r="H49" s="61">
        <f t="shared" si="3"/>
        <v>42052</v>
      </c>
      <c r="I49" s="81">
        <f t="shared" si="4"/>
        <v>2015</v>
      </c>
      <c r="J49" s="113">
        <f>VLOOKUP(K49,Kontoklasser!$A$1:$E$100,4,FALSE)</f>
        <v>1</v>
      </c>
      <c r="K49" s="94">
        <f t="shared" si="1"/>
        <v>19</v>
      </c>
      <c r="L49" s="97" t="str">
        <f>VLOOKUP(K49,Kontoklasser!$A$1:$E$100,3,FALSE)</f>
        <v>Tillgångar</v>
      </c>
    </row>
    <row r="50" spans="1:12" ht="13.2" customHeight="1" x14ac:dyDescent="0.25">
      <c r="A50" s="8">
        <v>9</v>
      </c>
      <c r="B50" s="21">
        <v>42052</v>
      </c>
      <c r="C50" s="82">
        <v>3890</v>
      </c>
      <c r="D50" s="16" t="s">
        <v>54</v>
      </c>
      <c r="E50" s="19" t="s">
        <v>49</v>
      </c>
      <c r="F50" s="16" t="s">
        <v>160</v>
      </c>
      <c r="G50" s="22">
        <v>-800</v>
      </c>
      <c r="H50" s="61">
        <f t="shared" si="3"/>
        <v>42052</v>
      </c>
      <c r="I50" s="81">
        <f t="shared" si="4"/>
        <v>2015</v>
      </c>
      <c r="J50" s="113">
        <f>VLOOKUP(K50,Kontoklasser!$A$1:$E$100,4,FALSE)</f>
        <v>3</v>
      </c>
      <c r="K50" s="94">
        <f t="shared" si="1"/>
        <v>38</v>
      </c>
      <c r="L50" s="97" t="str">
        <f>VLOOKUP(K50,Kontoklasser!$A$1:$E$100,3,FALSE)</f>
        <v xml:space="preserve">Rörelseintäkter </v>
      </c>
    </row>
    <row r="51" spans="1:12" ht="13.2" customHeight="1" x14ac:dyDescent="0.25">
      <c r="A51" s="8">
        <v>9</v>
      </c>
      <c r="B51" s="21">
        <v>42052</v>
      </c>
      <c r="C51" s="82">
        <v>3910</v>
      </c>
      <c r="D51" s="16" t="s">
        <v>12</v>
      </c>
      <c r="E51" s="19" t="s">
        <v>49</v>
      </c>
      <c r="F51" s="16" t="s">
        <v>160</v>
      </c>
      <c r="G51" s="22">
        <v>-800</v>
      </c>
      <c r="H51" s="61">
        <f t="shared" si="3"/>
        <v>42052</v>
      </c>
      <c r="I51" s="81">
        <f t="shared" si="4"/>
        <v>2015</v>
      </c>
      <c r="J51" s="113">
        <f>VLOOKUP(K51,Kontoklasser!$A$1:$E$100,4,FALSE)</f>
        <v>3</v>
      </c>
      <c r="K51" s="94">
        <f t="shared" si="1"/>
        <v>39</v>
      </c>
      <c r="L51" s="97" t="str">
        <f>VLOOKUP(K51,Kontoklasser!$A$1:$E$100,3,FALSE)</f>
        <v xml:space="preserve">Rörelseintäkter </v>
      </c>
    </row>
    <row r="52" spans="1:12" ht="13.2" customHeight="1" x14ac:dyDescent="0.25">
      <c r="A52" s="8">
        <v>9</v>
      </c>
      <c r="B52" s="21">
        <v>42052</v>
      </c>
      <c r="C52" s="82">
        <v>1920</v>
      </c>
      <c r="D52" s="16" t="s">
        <v>71</v>
      </c>
      <c r="E52" s="19" t="s">
        <v>49</v>
      </c>
      <c r="F52" s="16" t="s">
        <v>178</v>
      </c>
      <c r="G52" s="22">
        <v>1600</v>
      </c>
      <c r="H52" s="61">
        <f t="shared" si="3"/>
        <v>42052</v>
      </c>
      <c r="I52" s="81">
        <f t="shared" si="4"/>
        <v>2015</v>
      </c>
      <c r="J52" s="113">
        <f>VLOOKUP(K52,Kontoklasser!$A$1:$E$100,4,FALSE)</f>
        <v>1</v>
      </c>
      <c r="K52" s="94">
        <f t="shared" si="1"/>
        <v>19</v>
      </c>
      <c r="L52" s="97" t="str">
        <f>VLOOKUP(K52,Kontoklasser!$A$1:$E$100,3,FALSE)</f>
        <v>Tillgångar</v>
      </c>
    </row>
    <row r="53" spans="1:12" ht="13.2" customHeight="1" x14ac:dyDescent="0.25">
      <c r="A53" s="8">
        <v>9</v>
      </c>
      <c r="B53" s="21">
        <v>42052</v>
      </c>
      <c r="C53" s="82">
        <v>3890</v>
      </c>
      <c r="D53" s="16" t="s">
        <v>54</v>
      </c>
      <c r="E53" s="19" t="s">
        <v>49</v>
      </c>
      <c r="F53" s="16" t="s">
        <v>178</v>
      </c>
      <c r="G53" s="22">
        <v>-800</v>
      </c>
      <c r="H53" s="61">
        <f t="shared" si="3"/>
        <v>42052</v>
      </c>
      <c r="I53" s="81">
        <f t="shared" si="4"/>
        <v>2015</v>
      </c>
      <c r="J53" s="113">
        <f>VLOOKUP(K53,Kontoklasser!$A$1:$E$100,4,FALSE)</f>
        <v>3</v>
      </c>
      <c r="K53" s="94">
        <f t="shared" si="1"/>
        <v>38</v>
      </c>
      <c r="L53" s="97" t="str">
        <f>VLOOKUP(K53,Kontoklasser!$A$1:$E$100,3,FALSE)</f>
        <v xml:space="preserve">Rörelseintäkter </v>
      </c>
    </row>
    <row r="54" spans="1:12" ht="13.2" customHeight="1" x14ac:dyDescent="0.25">
      <c r="A54" s="8">
        <v>9</v>
      </c>
      <c r="B54" s="21">
        <v>42052</v>
      </c>
      <c r="C54" s="82">
        <v>3910</v>
      </c>
      <c r="D54" s="16" t="s">
        <v>12</v>
      </c>
      <c r="E54" s="19" t="s">
        <v>49</v>
      </c>
      <c r="F54" s="16" t="s">
        <v>178</v>
      </c>
      <c r="G54" s="22">
        <v>-800</v>
      </c>
      <c r="H54" s="61">
        <f t="shared" si="3"/>
        <v>42052</v>
      </c>
      <c r="I54" s="81">
        <f t="shared" si="4"/>
        <v>2015</v>
      </c>
      <c r="J54" s="113">
        <f>VLOOKUP(K54,Kontoklasser!$A$1:$E$100,4,FALSE)</f>
        <v>3</v>
      </c>
      <c r="K54" s="94">
        <f t="shared" si="1"/>
        <v>39</v>
      </c>
      <c r="L54" s="97" t="str">
        <f>VLOOKUP(K54,Kontoklasser!$A$1:$E$100,3,FALSE)</f>
        <v xml:space="preserve">Rörelseintäkter </v>
      </c>
    </row>
    <row r="55" spans="1:12" ht="13.2" customHeight="1" x14ac:dyDescent="0.25">
      <c r="A55" s="8">
        <v>9</v>
      </c>
      <c r="B55" s="21">
        <v>42052</v>
      </c>
      <c r="C55" s="82">
        <v>1920</v>
      </c>
      <c r="D55" s="16" t="s">
        <v>71</v>
      </c>
      <c r="E55" s="19" t="s">
        <v>49</v>
      </c>
      <c r="F55" s="16" t="s">
        <v>179</v>
      </c>
      <c r="G55" s="22">
        <v>1600</v>
      </c>
      <c r="H55" s="61">
        <f t="shared" si="3"/>
        <v>42052</v>
      </c>
      <c r="I55" s="81">
        <f t="shared" si="4"/>
        <v>2015</v>
      </c>
      <c r="J55" s="113">
        <f>VLOOKUP(K55,Kontoklasser!$A$1:$E$100,4,FALSE)</f>
        <v>1</v>
      </c>
      <c r="K55" s="94">
        <f t="shared" si="1"/>
        <v>19</v>
      </c>
      <c r="L55" s="97" t="str">
        <f>VLOOKUP(K55,Kontoklasser!$A$1:$E$100,3,FALSE)</f>
        <v>Tillgångar</v>
      </c>
    </row>
    <row r="56" spans="1:12" ht="13.2" customHeight="1" x14ac:dyDescent="0.25">
      <c r="A56" s="8">
        <v>9</v>
      </c>
      <c r="B56" s="21">
        <v>42052</v>
      </c>
      <c r="C56" s="82">
        <v>3890</v>
      </c>
      <c r="D56" s="16" t="s">
        <v>54</v>
      </c>
      <c r="E56" s="19" t="s">
        <v>49</v>
      </c>
      <c r="F56" s="16" t="s">
        <v>179</v>
      </c>
      <c r="G56" s="22">
        <v>-800</v>
      </c>
      <c r="H56" s="61">
        <f t="shared" si="3"/>
        <v>42052</v>
      </c>
      <c r="I56" s="81">
        <f t="shared" si="4"/>
        <v>2015</v>
      </c>
      <c r="J56" s="113">
        <f>VLOOKUP(K56,Kontoklasser!$A$1:$E$100,4,FALSE)</f>
        <v>3</v>
      </c>
      <c r="K56" s="94">
        <f t="shared" si="1"/>
        <v>38</v>
      </c>
      <c r="L56" s="97" t="str">
        <f>VLOOKUP(K56,Kontoklasser!$A$1:$E$100,3,FALSE)</f>
        <v xml:space="preserve">Rörelseintäkter </v>
      </c>
    </row>
    <row r="57" spans="1:12" ht="13.2" customHeight="1" x14ac:dyDescent="0.25">
      <c r="A57" s="8">
        <v>9</v>
      </c>
      <c r="B57" s="21">
        <v>42052</v>
      </c>
      <c r="C57" s="82">
        <v>3910</v>
      </c>
      <c r="D57" s="16" t="s">
        <v>12</v>
      </c>
      <c r="E57" s="19" t="s">
        <v>49</v>
      </c>
      <c r="F57" s="16" t="s">
        <v>179</v>
      </c>
      <c r="G57" s="22">
        <v>-800</v>
      </c>
      <c r="H57" s="61">
        <f t="shared" si="3"/>
        <v>42052</v>
      </c>
      <c r="I57" s="81">
        <f t="shared" si="4"/>
        <v>2015</v>
      </c>
      <c r="J57" s="113">
        <f>VLOOKUP(K57,Kontoklasser!$A$1:$E$100,4,FALSE)</f>
        <v>3</v>
      </c>
      <c r="K57" s="94">
        <f t="shared" si="1"/>
        <v>39</v>
      </c>
      <c r="L57" s="97" t="str">
        <f>VLOOKUP(K57,Kontoklasser!$A$1:$E$100,3,FALSE)</f>
        <v xml:space="preserve">Rörelseintäkter </v>
      </c>
    </row>
    <row r="58" spans="1:12" ht="13.2" customHeight="1" x14ac:dyDescent="0.25">
      <c r="A58" s="8">
        <v>9</v>
      </c>
      <c r="B58" s="21">
        <v>42052</v>
      </c>
      <c r="C58" s="82">
        <v>1920</v>
      </c>
      <c r="D58" s="16" t="s">
        <v>71</v>
      </c>
      <c r="E58" s="19" t="s">
        <v>49</v>
      </c>
      <c r="F58" s="16" t="s">
        <v>180</v>
      </c>
      <c r="G58" s="22">
        <v>1600</v>
      </c>
      <c r="H58" s="61">
        <f t="shared" si="3"/>
        <v>42052</v>
      </c>
      <c r="I58" s="81">
        <f t="shared" si="4"/>
        <v>2015</v>
      </c>
      <c r="J58" s="113">
        <f>VLOOKUP(K58,Kontoklasser!$A$1:$E$100,4,FALSE)</f>
        <v>1</v>
      </c>
      <c r="K58" s="94">
        <f t="shared" si="1"/>
        <v>19</v>
      </c>
      <c r="L58" s="97" t="str">
        <f>VLOOKUP(K58,Kontoklasser!$A$1:$E$100,3,FALSE)</f>
        <v>Tillgångar</v>
      </c>
    </row>
    <row r="59" spans="1:12" ht="13.2" customHeight="1" x14ac:dyDescent="0.25">
      <c r="A59" s="8">
        <v>9</v>
      </c>
      <c r="B59" s="21">
        <v>42052</v>
      </c>
      <c r="C59" s="82">
        <v>3890</v>
      </c>
      <c r="D59" s="16" t="s">
        <v>54</v>
      </c>
      <c r="E59" s="19" t="s">
        <v>49</v>
      </c>
      <c r="F59" s="16" t="s">
        <v>180</v>
      </c>
      <c r="G59" s="22">
        <v>-800</v>
      </c>
      <c r="H59" s="61">
        <f t="shared" si="3"/>
        <v>42052</v>
      </c>
      <c r="I59" s="81">
        <f t="shared" si="4"/>
        <v>2015</v>
      </c>
      <c r="J59" s="113">
        <f>VLOOKUP(K59,Kontoklasser!$A$1:$E$100,4,FALSE)</f>
        <v>3</v>
      </c>
      <c r="K59" s="94">
        <f t="shared" si="1"/>
        <v>38</v>
      </c>
      <c r="L59" s="97" t="str">
        <f>VLOOKUP(K59,Kontoklasser!$A$1:$E$100,3,FALSE)</f>
        <v xml:space="preserve">Rörelseintäkter </v>
      </c>
    </row>
    <row r="60" spans="1:12" ht="13.2" customHeight="1" x14ac:dyDescent="0.25">
      <c r="A60" s="8">
        <v>9</v>
      </c>
      <c r="B60" s="21">
        <v>42052</v>
      </c>
      <c r="C60" s="82">
        <v>3910</v>
      </c>
      <c r="D60" s="16" t="s">
        <v>12</v>
      </c>
      <c r="E60" s="19" t="s">
        <v>49</v>
      </c>
      <c r="F60" s="16" t="s">
        <v>180</v>
      </c>
      <c r="G60" s="22">
        <v>-800</v>
      </c>
      <c r="H60" s="61">
        <f t="shared" si="3"/>
        <v>42052</v>
      </c>
      <c r="I60" s="81">
        <f t="shared" si="4"/>
        <v>2015</v>
      </c>
      <c r="J60" s="113">
        <f>VLOOKUP(K60,Kontoklasser!$A$1:$E$100,4,FALSE)</f>
        <v>3</v>
      </c>
      <c r="K60" s="94">
        <f t="shared" si="1"/>
        <v>39</v>
      </c>
      <c r="L60" s="97" t="str">
        <f>VLOOKUP(K60,Kontoklasser!$A$1:$E$100,3,FALSE)</f>
        <v xml:space="preserve">Rörelseintäkter </v>
      </c>
    </row>
    <row r="61" spans="1:12" ht="13.2" customHeight="1" x14ac:dyDescent="0.25">
      <c r="A61" s="8">
        <v>9</v>
      </c>
      <c r="B61" s="21">
        <v>42052</v>
      </c>
      <c r="C61" s="82">
        <v>1920</v>
      </c>
      <c r="D61" s="16" t="s">
        <v>71</v>
      </c>
      <c r="E61" s="19" t="s">
        <v>49</v>
      </c>
      <c r="F61" s="16" t="s">
        <v>181</v>
      </c>
      <c r="G61" s="22">
        <v>1600</v>
      </c>
      <c r="H61" s="61">
        <f t="shared" si="3"/>
        <v>42052</v>
      </c>
      <c r="I61" s="81">
        <f t="shared" si="4"/>
        <v>2015</v>
      </c>
      <c r="J61" s="113">
        <f>VLOOKUP(K61,Kontoklasser!$A$1:$E$100,4,FALSE)</f>
        <v>1</v>
      </c>
      <c r="K61" s="94">
        <f t="shared" si="1"/>
        <v>19</v>
      </c>
      <c r="L61" s="97" t="str">
        <f>VLOOKUP(K61,Kontoklasser!$A$1:$E$100,3,FALSE)</f>
        <v>Tillgångar</v>
      </c>
    </row>
    <row r="62" spans="1:12" ht="13.2" customHeight="1" x14ac:dyDescent="0.25">
      <c r="A62" s="8">
        <v>9</v>
      </c>
      <c r="B62" s="21">
        <v>42052</v>
      </c>
      <c r="C62" s="82">
        <v>3890</v>
      </c>
      <c r="D62" s="16" t="s">
        <v>54</v>
      </c>
      <c r="E62" s="19" t="s">
        <v>49</v>
      </c>
      <c r="F62" s="16" t="s">
        <v>181</v>
      </c>
      <c r="G62" s="22">
        <v>-800</v>
      </c>
      <c r="H62" s="61">
        <f t="shared" si="3"/>
        <v>42052</v>
      </c>
      <c r="I62" s="81">
        <f t="shared" si="4"/>
        <v>2015</v>
      </c>
      <c r="J62" s="113">
        <f>VLOOKUP(K62,Kontoklasser!$A$1:$E$100,4,FALSE)</f>
        <v>3</v>
      </c>
      <c r="K62" s="94">
        <f t="shared" si="1"/>
        <v>38</v>
      </c>
      <c r="L62" s="97" t="str">
        <f>VLOOKUP(K62,Kontoklasser!$A$1:$E$100,3,FALSE)</f>
        <v xml:space="preserve">Rörelseintäkter </v>
      </c>
    </row>
    <row r="63" spans="1:12" ht="13.2" customHeight="1" x14ac:dyDescent="0.25">
      <c r="A63" s="8">
        <v>9</v>
      </c>
      <c r="B63" s="21">
        <v>42052</v>
      </c>
      <c r="C63" s="82">
        <v>3910</v>
      </c>
      <c r="D63" s="16" t="s">
        <v>12</v>
      </c>
      <c r="E63" s="19" t="s">
        <v>49</v>
      </c>
      <c r="F63" s="16" t="s">
        <v>181</v>
      </c>
      <c r="G63" s="22">
        <v>-800</v>
      </c>
      <c r="H63" s="61">
        <f t="shared" si="3"/>
        <v>42052</v>
      </c>
      <c r="I63" s="81">
        <f t="shared" si="4"/>
        <v>2015</v>
      </c>
      <c r="J63" s="113">
        <f>VLOOKUP(K63,Kontoklasser!$A$1:$E$100,4,FALSE)</f>
        <v>3</v>
      </c>
      <c r="K63" s="94">
        <f t="shared" si="1"/>
        <v>39</v>
      </c>
      <c r="L63" s="97" t="str">
        <f>VLOOKUP(K63,Kontoklasser!$A$1:$E$100,3,FALSE)</f>
        <v xml:space="preserve">Rörelseintäkter </v>
      </c>
    </row>
    <row r="64" spans="1:12" ht="13.2" customHeight="1" x14ac:dyDescent="0.25">
      <c r="A64" s="8">
        <v>9</v>
      </c>
      <c r="B64" s="21">
        <v>42054</v>
      </c>
      <c r="C64" s="82">
        <v>1920</v>
      </c>
      <c r="D64" s="16" t="s">
        <v>71</v>
      </c>
      <c r="E64" s="19" t="s">
        <v>49</v>
      </c>
      <c r="F64" s="16" t="s">
        <v>161</v>
      </c>
      <c r="G64" s="22">
        <v>1600</v>
      </c>
      <c r="H64" s="61">
        <f t="shared" si="3"/>
        <v>42054</v>
      </c>
      <c r="I64" s="81">
        <f t="shared" si="4"/>
        <v>2015</v>
      </c>
      <c r="J64" s="113">
        <f>VLOOKUP(K64,Kontoklasser!$A$1:$E$100,4,FALSE)</f>
        <v>1</v>
      </c>
      <c r="K64" s="94">
        <f t="shared" si="1"/>
        <v>19</v>
      </c>
      <c r="L64" s="97" t="str">
        <f>VLOOKUP(K64,Kontoklasser!$A$1:$E$100,3,FALSE)</f>
        <v>Tillgångar</v>
      </c>
    </row>
    <row r="65" spans="1:12" ht="13.2" customHeight="1" x14ac:dyDescent="0.25">
      <c r="A65" s="8">
        <v>9</v>
      </c>
      <c r="B65" s="21">
        <v>42054</v>
      </c>
      <c r="C65" s="82">
        <v>3890</v>
      </c>
      <c r="D65" s="16" t="s">
        <v>54</v>
      </c>
      <c r="E65" s="19" t="s">
        <v>49</v>
      </c>
      <c r="F65" s="16" t="s">
        <v>161</v>
      </c>
      <c r="G65" s="22">
        <v>-800</v>
      </c>
      <c r="H65" s="61">
        <f t="shared" si="3"/>
        <v>42054</v>
      </c>
      <c r="I65" s="81">
        <f t="shared" si="4"/>
        <v>2015</v>
      </c>
      <c r="J65" s="113">
        <f>VLOOKUP(K65,Kontoklasser!$A$1:$E$100,4,FALSE)</f>
        <v>3</v>
      </c>
      <c r="K65" s="94">
        <f t="shared" si="1"/>
        <v>38</v>
      </c>
      <c r="L65" s="97" t="str">
        <f>VLOOKUP(K65,Kontoklasser!$A$1:$E$100,3,FALSE)</f>
        <v xml:space="preserve">Rörelseintäkter </v>
      </c>
    </row>
    <row r="66" spans="1:12" ht="13.2" customHeight="1" x14ac:dyDescent="0.25">
      <c r="A66" s="8">
        <v>9</v>
      </c>
      <c r="B66" s="21">
        <v>42054</v>
      </c>
      <c r="C66" s="82">
        <v>3910</v>
      </c>
      <c r="D66" s="16" t="s">
        <v>12</v>
      </c>
      <c r="E66" s="19" t="s">
        <v>49</v>
      </c>
      <c r="F66" s="16" t="s">
        <v>161</v>
      </c>
      <c r="G66" s="22">
        <v>-800</v>
      </c>
      <c r="H66" s="61">
        <f t="shared" si="3"/>
        <v>42054</v>
      </c>
      <c r="I66" s="81">
        <f t="shared" si="4"/>
        <v>2015</v>
      </c>
      <c r="J66" s="113">
        <f>VLOOKUP(K66,Kontoklasser!$A$1:$E$100,4,FALSE)</f>
        <v>3</v>
      </c>
      <c r="K66" s="94">
        <f t="shared" si="1"/>
        <v>39</v>
      </c>
      <c r="L66" s="97" t="str">
        <f>VLOOKUP(K66,Kontoklasser!$A$1:$E$100,3,FALSE)</f>
        <v xml:space="preserve">Rörelseintäkter </v>
      </c>
    </row>
    <row r="67" spans="1:12" ht="13.2" customHeight="1" x14ac:dyDescent="0.25">
      <c r="A67" s="8">
        <v>9</v>
      </c>
      <c r="B67" s="21">
        <v>42054</v>
      </c>
      <c r="C67" s="82">
        <v>1920</v>
      </c>
      <c r="D67" s="16" t="s">
        <v>71</v>
      </c>
      <c r="E67" s="19" t="s">
        <v>49</v>
      </c>
      <c r="F67" s="16" t="s">
        <v>162</v>
      </c>
      <c r="G67" s="22">
        <v>1600</v>
      </c>
      <c r="H67" s="61">
        <f t="shared" si="3"/>
        <v>42054</v>
      </c>
      <c r="I67" s="81">
        <f t="shared" si="4"/>
        <v>2015</v>
      </c>
      <c r="J67" s="113">
        <f>VLOOKUP(K67,Kontoklasser!$A$1:$E$100,4,FALSE)</f>
        <v>1</v>
      </c>
      <c r="K67" s="94">
        <f t="shared" ref="K67:K130" si="5">LEFT(C67,2)+0</f>
        <v>19</v>
      </c>
      <c r="L67" s="97" t="str">
        <f>VLOOKUP(K67,Kontoklasser!$A$1:$E$100,3,FALSE)</f>
        <v>Tillgångar</v>
      </c>
    </row>
    <row r="68" spans="1:12" ht="13.2" customHeight="1" x14ac:dyDescent="0.25">
      <c r="A68" s="8">
        <v>9</v>
      </c>
      <c r="B68" s="21">
        <v>42054</v>
      </c>
      <c r="C68" s="82">
        <v>3890</v>
      </c>
      <c r="D68" s="16" t="s">
        <v>54</v>
      </c>
      <c r="E68" s="19" t="s">
        <v>49</v>
      </c>
      <c r="F68" s="16" t="s">
        <v>162</v>
      </c>
      <c r="G68" s="22">
        <v>-800</v>
      </c>
      <c r="H68" s="61">
        <f t="shared" si="3"/>
        <v>42054</v>
      </c>
      <c r="I68" s="81">
        <f t="shared" si="4"/>
        <v>2015</v>
      </c>
      <c r="J68" s="113">
        <f>VLOOKUP(K68,Kontoklasser!$A$1:$E$100,4,FALSE)</f>
        <v>3</v>
      </c>
      <c r="K68" s="94">
        <f t="shared" si="5"/>
        <v>38</v>
      </c>
      <c r="L68" s="97" t="str">
        <f>VLOOKUP(K68,Kontoklasser!$A$1:$E$100,3,FALSE)</f>
        <v xml:space="preserve">Rörelseintäkter </v>
      </c>
    </row>
    <row r="69" spans="1:12" ht="13.2" customHeight="1" x14ac:dyDescent="0.25">
      <c r="A69" s="8">
        <v>9</v>
      </c>
      <c r="B69" s="21">
        <v>42054</v>
      </c>
      <c r="C69" s="82">
        <v>3910</v>
      </c>
      <c r="D69" s="16" t="s">
        <v>12</v>
      </c>
      <c r="E69" s="19" t="s">
        <v>49</v>
      </c>
      <c r="F69" s="16" t="s">
        <v>162</v>
      </c>
      <c r="G69" s="22">
        <v>-800</v>
      </c>
      <c r="H69" s="61">
        <f t="shared" si="3"/>
        <v>42054</v>
      </c>
      <c r="I69" s="81">
        <f t="shared" si="4"/>
        <v>2015</v>
      </c>
      <c r="J69" s="113">
        <f>VLOOKUP(K69,Kontoklasser!$A$1:$E$100,4,FALSE)</f>
        <v>3</v>
      </c>
      <c r="K69" s="94">
        <f t="shared" si="5"/>
        <v>39</v>
      </c>
      <c r="L69" s="97" t="str">
        <f>VLOOKUP(K69,Kontoklasser!$A$1:$E$100,3,FALSE)</f>
        <v xml:space="preserve">Rörelseintäkter </v>
      </c>
    </row>
    <row r="70" spans="1:12" ht="13.2" customHeight="1" x14ac:dyDescent="0.25">
      <c r="A70" s="8">
        <v>9</v>
      </c>
      <c r="B70" s="21">
        <v>42054</v>
      </c>
      <c r="C70" s="82">
        <v>1920</v>
      </c>
      <c r="D70" s="16" t="s">
        <v>71</v>
      </c>
      <c r="E70" s="19" t="s">
        <v>49</v>
      </c>
      <c r="F70" s="16" t="s">
        <v>163</v>
      </c>
      <c r="G70" s="22">
        <v>1600</v>
      </c>
      <c r="H70" s="61">
        <f t="shared" si="3"/>
        <v>42054</v>
      </c>
      <c r="I70" s="81">
        <f t="shared" si="4"/>
        <v>2015</v>
      </c>
      <c r="J70" s="113">
        <f>VLOOKUP(K70,Kontoklasser!$A$1:$E$100,4,FALSE)</f>
        <v>1</v>
      </c>
      <c r="K70" s="94">
        <f t="shared" si="5"/>
        <v>19</v>
      </c>
      <c r="L70" s="97" t="str">
        <f>VLOOKUP(K70,Kontoklasser!$A$1:$E$100,3,FALSE)</f>
        <v>Tillgångar</v>
      </c>
    </row>
    <row r="71" spans="1:12" ht="13.2" customHeight="1" x14ac:dyDescent="0.25">
      <c r="A71" s="8">
        <v>9</v>
      </c>
      <c r="B71" s="21">
        <v>42054</v>
      </c>
      <c r="C71" s="82">
        <v>3890</v>
      </c>
      <c r="D71" s="16" t="s">
        <v>54</v>
      </c>
      <c r="E71" s="19" t="s">
        <v>49</v>
      </c>
      <c r="F71" s="16" t="s">
        <v>163</v>
      </c>
      <c r="G71" s="22">
        <v>-800</v>
      </c>
      <c r="H71" s="61">
        <f t="shared" si="3"/>
        <v>42054</v>
      </c>
      <c r="I71" s="81">
        <f t="shared" si="4"/>
        <v>2015</v>
      </c>
      <c r="J71" s="113">
        <f>VLOOKUP(K71,Kontoklasser!$A$1:$E$100,4,FALSE)</f>
        <v>3</v>
      </c>
      <c r="K71" s="94">
        <f t="shared" si="5"/>
        <v>38</v>
      </c>
      <c r="L71" s="97" t="str">
        <f>VLOOKUP(K71,Kontoklasser!$A$1:$E$100,3,FALSE)</f>
        <v xml:space="preserve">Rörelseintäkter </v>
      </c>
    </row>
    <row r="72" spans="1:12" ht="13.2" customHeight="1" x14ac:dyDescent="0.25">
      <c r="A72" s="8">
        <v>9</v>
      </c>
      <c r="B72" s="21">
        <v>42054</v>
      </c>
      <c r="C72" s="82">
        <v>3910</v>
      </c>
      <c r="D72" s="16" t="s">
        <v>12</v>
      </c>
      <c r="E72" s="19" t="s">
        <v>49</v>
      </c>
      <c r="F72" s="16" t="s">
        <v>163</v>
      </c>
      <c r="G72" s="22">
        <v>-800</v>
      </c>
      <c r="H72" s="61">
        <f t="shared" si="3"/>
        <v>42054</v>
      </c>
      <c r="I72" s="81">
        <f t="shared" si="4"/>
        <v>2015</v>
      </c>
      <c r="J72" s="113">
        <f>VLOOKUP(K72,Kontoklasser!$A$1:$E$100,4,FALSE)</f>
        <v>3</v>
      </c>
      <c r="K72" s="94">
        <f t="shared" si="5"/>
        <v>39</v>
      </c>
      <c r="L72" s="97" t="str">
        <f>VLOOKUP(K72,Kontoklasser!$A$1:$E$100,3,FALSE)</f>
        <v xml:space="preserve">Rörelseintäkter </v>
      </c>
    </row>
    <row r="73" spans="1:12" ht="13.2" customHeight="1" x14ac:dyDescent="0.25">
      <c r="A73" s="8">
        <v>9</v>
      </c>
      <c r="B73" s="21">
        <v>42054</v>
      </c>
      <c r="C73" s="82">
        <v>1920</v>
      </c>
      <c r="D73" s="16" t="s">
        <v>71</v>
      </c>
      <c r="E73" s="19" t="s">
        <v>49</v>
      </c>
      <c r="F73" s="16" t="s">
        <v>164</v>
      </c>
      <c r="G73" s="22">
        <v>1600</v>
      </c>
      <c r="H73" s="61">
        <f t="shared" si="3"/>
        <v>42054</v>
      </c>
      <c r="I73" s="81">
        <f t="shared" si="4"/>
        <v>2015</v>
      </c>
      <c r="J73" s="113">
        <f>VLOOKUP(K73,Kontoklasser!$A$1:$E$100,4,FALSE)</f>
        <v>1</v>
      </c>
      <c r="K73" s="94">
        <f t="shared" si="5"/>
        <v>19</v>
      </c>
      <c r="L73" s="97" t="str">
        <f>VLOOKUP(K73,Kontoklasser!$A$1:$E$100,3,FALSE)</f>
        <v>Tillgångar</v>
      </c>
    </row>
    <row r="74" spans="1:12" ht="13.2" customHeight="1" x14ac:dyDescent="0.25">
      <c r="A74" s="8">
        <v>9</v>
      </c>
      <c r="B74" s="21">
        <v>42054</v>
      </c>
      <c r="C74" s="82">
        <v>3890</v>
      </c>
      <c r="D74" s="16" t="s">
        <v>54</v>
      </c>
      <c r="E74" s="19" t="s">
        <v>49</v>
      </c>
      <c r="F74" s="16" t="s">
        <v>164</v>
      </c>
      <c r="G74" s="22">
        <v>-800</v>
      </c>
      <c r="H74" s="61">
        <f t="shared" ref="H74:H137" si="6">B74</f>
        <v>42054</v>
      </c>
      <c r="I74" s="81">
        <f t="shared" ref="I74:I137" si="7">YEAR(B74)</f>
        <v>2015</v>
      </c>
      <c r="J74" s="113">
        <f>VLOOKUP(K74,Kontoklasser!$A$1:$E$100,4,FALSE)</f>
        <v>3</v>
      </c>
      <c r="K74" s="94">
        <f t="shared" si="5"/>
        <v>38</v>
      </c>
      <c r="L74" s="97" t="str">
        <f>VLOOKUP(K74,Kontoklasser!$A$1:$E$100,3,FALSE)</f>
        <v xml:space="preserve">Rörelseintäkter </v>
      </c>
    </row>
    <row r="75" spans="1:12" ht="13.2" customHeight="1" x14ac:dyDescent="0.25">
      <c r="A75" s="8">
        <v>9</v>
      </c>
      <c r="B75" s="21">
        <v>42054</v>
      </c>
      <c r="C75" s="82">
        <v>3910</v>
      </c>
      <c r="D75" s="16" t="s">
        <v>12</v>
      </c>
      <c r="E75" s="19" t="s">
        <v>49</v>
      </c>
      <c r="F75" s="16" t="s">
        <v>164</v>
      </c>
      <c r="G75" s="22">
        <v>-800</v>
      </c>
      <c r="H75" s="61">
        <f t="shared" si="6"/>
        <v>42054</v>
      </c>
      <c r="I75" s="81">
        <f t="shared" si="7"/>
        <v>2015</v>
      </c>
      <c r="J75" s="113">
        <f>VLOOKUP(K75,Kontoklasser!$A$1:$E$100,4,FALSE)</f>
        <v>3</v>
      </c>
      <c r="K75" s="94">
        <f t="shared" si="5"/>
        <v>39</v>
      </c>
      <c r="L75" s="97" t="str">
        <f>VLOOKUP(K75,Kontoklasser!$A$1:$E$100,3,FALSE)</f>
        <v xml:space="preserve">Rörelseintäkter </v>
      </c>
    </row>
    <row r="76" spans="1:12" ht="13.2" customHeight="1" x14ac:dyDescent="0.25">
      <c r="A76" s="8">
        <v>9</v>
      </c>
      <c r="B76" s="21">
        <v>42054</v>
      </c>
      <c r="C76" s="82">
        <v>1920</v>
      </c>
      <c r="D76" s="16" t="s">
        <v>71</v>
      </c>
      <c r="E76" s="19" t="s">
        <v>49</v>
      </c>
      <c r="F76" s="16" t="s">
        <v>182</v>
      </c>
      <c r="G76" s="22">
        <v>1600</v>
      </c>
      <c r="H76" s="61">
        <f t="shared" si="6"/>
        <v>42054</v>
      </c>
      <c r="I76" s="81">
        <f t="shared" si="7"/>
        <v>2015</v>
      </c>
      <c r="J76" s="113">
        <f>VLOOKUP(K76,Kontoklasser!$A$1:$E$100,4,FALSE)</f>
        <v>1</v>
      </c>
      <c r="K76" s="94">
        <f t="shared" si="5"/>
        <v>19</v>
      </c>
      <c r="L76" s="97" t="str">
        <f>VLOOKUP(K76,Kontoklasser!$A$1:$E$100,3,FALSE)</f>
        <v>Tillgångar</v>
      </c>
    </row>
    <row r="77" spans="1:12" ht="13.2" customHeight="1" x14ac:dyDescent="0.25">
      <c r="A77" s="8">
        <v>9</v>
      </c>
      <c r="B77" s="21">
        <v>42054</v>
      </c>
      <c r="C77" s="82">
        <v>3890</v>
      </c>
      <c r="D77" s="16" t="s">
        <v>54</v>
      </c>
      <c r="E77" s="19" t="s">
        <v>49</v>
      </c>
      <c r="F77" s="16" t="s">
        <v>182</v>
      </c>
      <c r="G77" s="22">
        <v>-800</v>
      </c>
      <c r="H77" s="61">
        <f t="shared" si="6"/>
        <v>42054</v>
      </c>
      <c r="I77" s="81">
        <f t="shared" si="7"/>
        <v>2015</v>
      </c>
      <c r="J77" s="113">
        <f>VLOOKUP(K77,Kontoklasser!$A$1:$E$100,4,FALSE)</f>
        <v>3</v>
      </c>
      <c r="K77" s="94">
        <f t="shared" si="5"/>
        <v>38</v>
      </c>
      <c r="L77" s="97" t="str">
        <f>VLOOKUP(K77,Kontoklasser!$A$1:$E$100,3,FALSE)</f>
        <v xml:space="preserve">Rörelseintäkter </v>
      </c>
    </row>
    <row r="78" spans="1:12" ht="13.2" customHeight="1" x14ac:dyDescent="0.25">
      <c r="A78" s="8">
        <v>9</v>
      </c>
      <c r="B78" s="21">
        <v>42054</v>
      </c>
      <c r="C78" s="82">
        <v>3910</v>
      </c>
      <c r="D78" s="16" t="s">
        <v>12</v>
      </c>
      <c r="E78" s="19" t="s">
        <v>49</v>
      </c>
      <c r="F78" s="16" t="s">
        <v>182</v>
      </c>
      <c r="G78" s="22">
        <v>-800</v>
      </c>
      <c r="H78" s="61">
        <f t="shared" si="6"/>
        <v>42054</v>
      </c>
      <c r="I78" s="81">
        <f t="shared" si="7"/>
        <v>2015</v>
      </c>
      <c r="J78" s="113">
        <f>VLOOKUP(K78,Kontoklasser!$A$1:$E$100,4,FALSE)</f>
        <v>3</v>
      </c>
      <c r="K78" s="94">
        <f t="shared" si="5"/>
        <v>39</v>
      </c>
      <c r="L78" s="97" t="str">
        <f>VLOOKUP(K78,Kontoklasser!$A$1:$E$100,3,FALSE)</f>
        <v xml:space="preserve">Rörelseintäkter </v>
      </c>
    </row>
    <row r="79" spans="1:12" ht="13.2" customHeight="1" x14ac:dyDescent="0.25">
      <c r="A79" s="8">
        <v>9</v>
      </c>
      <c r="B79" s="21">
        <v>42054</v>
      </c>
      <c r="C79" s="82">
        <v>1920</v>
      </c>
      <c r="D79" s="16" t="s">
        <v>71</v>
      </c>
      <c r="E79" s="19" t="s">
        <v>49</v>
      </c>
      <c r="F79" s="16" t="s">
        <v>183</v>
      </c>
      <c r="G79" s="22">
        <v>1600</v>
      </c>
      <c r="H79" s="61">
        <f t="shared" si="6"/>
        <v>42054</v>
      </c>
      <c r="I79" s="81">
        <f t="shared" si="7"/>
        <v>2015</v>
      </c>
      <c r="J79" s="113">
        <f>VLOOKUP(K79,Kontoklasser!$A$1:$E$100,4,FALSE)</f>
        <v>1</v>
      </c>
      <c r="K79" s="94">
        <f t="shared" si="5"/>
        <v>19</v>
      </c>
      <c r="L79" s="97" t="str">
        <f>VLOOKUP(K79,Kontoklasser!$A$1:$E$100,3,FALSE)</f>
        <v>Tillgångar</v>
      </c>
    </row>
    <row r="80" spans="1:12" ht="13.2" customHeight="1" x14ac:dyDescent="0.25">
      <c r="A80" s="8">
        <v>9</v>
      </c>
      <c r="B80" s="21">
        <v>42054</v>
      </c>
      <c r="C80" s="82">
        <v>3890</v>
      </c>
      <c r="D80" s="16" t="s">
        <v>54</v>
      </c>
      <c r="E80" s="19" t="s">
        <v>49</v>
      </c>
      <c r="F80" s="16" t="s">
        <v>183</v>
      </c>
      <c r="G80" s="22">
        <v>-800</v>
      </c>
      <c r="H80" s="61">
        <f t="shared" si="6"/>
        <v>42054</v>
      </c>
      <c r="I80" s="81">
        <f t="shared" si="7"/>
        <v>2015</v>
      </c>
      <c r="J80" s="113">
        <f>VLOOKUP(K80,Kontoklasser!$A$1:$E$100,4,FALSE)</f>
        <v>3</v>
      </c>
      <c r="K80" s="94">
        <f t="shared" si="5"/>
        <v>38</v>
      </c>
      <c r="L80" s="97" t="str">
        <f>VLOOKUP(K80,Kontoklasser!$A$1:$E$100,3,FALSE)</f>
        <v xml:space="preserve">Rörelseintäkter </v>
      </c>
    </row>
    <row r="81" spans="1:12" ht="13.2" customHeight="1" x14ac:dyDescent="0.25">
      <c r="A81" s="8">
        <v>9</v>
      </c>
      <c r="B81" s="21">
        <v>42054</v>
      </c>
      <c r="C81" s="82">
        <v>3910</v>
      </c>
      <c r="D81" s="16" t="s">
        <v>12</v>
      </c>
      <c r="E81" s="19" t="s">
        <v>49</v>
      </c>
      <c r="F81" s="16" t="s">
        <v>183</v>
      </c>
      <c r="G81" s="22">
        <v>-800</v>
      </c>
      <c r="H81" s="61">
        <f t="shared" si="6"/>
        <v>42054</v>
      </c>
      <c r="I81" s="81">
        <f t="shared" si="7"/>
        <v>2015</v>
      </c>
      <c r="J81" s="113">
        <f>VLOOKUP(K81,Kontoklasser!$A$1:$E$100,4,FALSE)</f>
        <v>3</v>
      </c>
      <c r="K81" s="94">
        <f t="shared" si="5"/>
        <v>39</v>
      </c>
      <c r="L81" s="97" t="str">
        <f>VLOOKUP(K81,Kontoklasser!$A$1:$E$100,3,FALSE)</f>
        <v xml:space="preserve">Rörelseintäkter </v>
      </c>
    </row>
    <row r="82" spans="1:12" ht="13.2" customHeight="1" x14ac:dyDescent="0.25">
      <c r="A82" s="8">
        <v>9</v>
      </c>
      <c r="B82" s="21">
        <v>42054</v>
      </c>
      <c r="C82" s="82">
        <v>1920</v>
      </c>
      <c r="D82" s="16" t="s">
        <v>71</v>
      </c>
      <c r="E82" s="19" t="s">
        <v>49</v>
      </c>
      <c r="F82" s="16" t="s">
        <v>184</v>
      </c>
      <c r="G82" s="22">
        <v>1600</v>
      </c>
      <c r="H82" s="61">
        <f t="shared" si="6"/>
        <v>42054</v>
      </c>
      <c r="I82" s="81">
        <f t="shared" si="7"/>
        <v>2015</v>
      </c>
      <c r="J82" s="113">
        <f>VLOOKUP(K82,Kontoklasser!$A$1:$E$100,4,FALSE)</f>
        <v>1</v>
      </c>
      <c r="K82" s="94">
        <f t="shared" si="5"/>
        <v>19</v>
      </c>
      <c r="L82" s="97" t="str">
        <f>VLOOKUP(K82,Kontoklasser!$A$1:$E$100,3,FALSE)</f>
        <v>Tillgångar</v>
      </c>
    </row>
    <row r="83" spans="1:12" ht="13.2" customHeight="1" x14ac:dyDescent="0.25">
      <c r="A83" s="8">
        <v>9</v>
      </c>
      <c r="B83" s="21">
        <v>42054</v>
      </c>
      <c r="C83" s="82">
        <v>3890</v>
      </c>
      <c r="D83" s="16" t="s">
        <v>54</v>
      </c>
      <c r="E83" s="19" t="s">
        <v>49</v>
      </c>
      <c r="F83" s="16" t="s">
        <v>184</v>
      </c>
      <c r="G83" s="22">
        <v>-800</v>
      </c>
      <c r="H83" s="61">
        <f t="shared" si="6"/>
        <v>42054</v>
      </c>
      <c r="I83" s="81">
        <f t="shared" si="7"/>
        <v>2015</v>
      </c>
      <c r="J83" s="113">
        <f>VLOOKUP(K83,Kontoklasser!$A$1:$E$100,4,FALSE)</f>
        <v>3</v>
      </c>
      <c r="K83" s="94">
        <f t="shared" si="5"/>
        <v>38</v>
      </c>
      <c r="L83" s="97" t="str">
        <f>VLOOKUP(K83,Kontoklasser!$A$1:$E$100,3,FALSE)</f>
        <v xml:space="preserve">Rörelseintäkter </v>
      </c>
    </row>
    <row r="84" spans="1:12" ht="13.2" customHeight="1" x14ac:dyDescent="0.25">
      <c r="A84" s="8">
        <v>9</v>
      </c>
      <c r="B84" s="21">
        <v>42054</v>
      </c>
      <c r="C84" s="82">
        <v>3910</v>
      </c>
      <c r="D84" s="16" t="s">
        <v>12</v>
      </c>
      <c r="E84" s="19" t="s">
        <v>49</v>
      </c>
      <c r="F84" s="16" t="s">
        <v>184</v>
      </c>
      <c r="G84" s="22">
        <v>-800</v>
      </c>
      <c r="H84" s="61">
        <f t="shared" si="6"/>
        <v>42054</v>
      </c>
      <c r="I84" s="81">
        <f t="shared" si="7"/>
        <v>2015</v>
      </c>
      <c r="J84" s="113">
        <f>VLOOKUP(K84,Kontoklasser!$A$1:$E$100,4,FALSE)</f>
        <v>3</v>
      </c>
      <c r="K84" s="94">
        <f t="shared" si="5"/>
        <v>39</v>
      </c>
      <c r="L84" s="97" t="str">
        <f>VLOOKUP(K84,Kontoklasser!$A$1:$E$100,3,FALSE)</f>
        <v xml:space="preserve">Rörelseintäkter </v>
      </c>
    </row>
    <row r="85" spans="1:12" ht="13.2" customHeight="1" x14ac:dyDescent="0.25">
      <c r="A85" s="8">
        <v>9</v>
      </c>
      <c r="B85" s="21">
        <v>42054</v>
      </c>
      <c r="C85" s="82">
        <v>1920</v>
      </c>
      <c r="D85" s="16" t="s">
        <v>71</v>
      </c>
      <c r="E85" s="19" t="s">
        <v>49</v>
      </c>
      <c r="F85" s="16" t="s">
        <v>185</v>
      </c>
      <c r="G85" s="22">
        <v>1600</v>
      </c>
      <c r="H85" s="61">
        <f t="shared" si="6"/>
        <v>42054</v>
      </c>
      <c r="I85" s="81">
        <f t="shared" si="7"/>
        <v>2015</v>
      </c>
      <c r="J85" s="113">
        <f>VLOOKUP(K85,Kontoklasser!$A$1:$E$100,4,FALSE)</f>
        <v>1</v>
      </c>
      <c r="K85" s="94">
        <f t="shared" si="5"/>
        <v>19</v>
      </c>
      <c r="L85" s="97" t="str">
        <f>VLOOKUP(K85,Kontoklasser!$A$1:$E$100,3,FALSE)</f>
        <v>Tillgångar</v>
      </c>
    </row>
    <row r="86" spans="1:12" ht="13.2" customHeight="1" x14ac:dyDescent="0.25">
      <c r="A86" s="8">
        <v>9</v>
      </c>
      <c r="B86" s="21">
        <v>42054</v>
      </c>
      <c r="C86" s="82">
        <v>3890</v>
      </c>
      <c r="D86" s="16" t="s">
        <v>54</v>
      </c>
      <c r="E86" s="19" t="s">
        <v>49</v>
      </c>
      <c r="F86" s="16" t="s">
        <v>185</v>
      </c>
      <c r="G86" s="22">
        <v>-800</v>
      </c>
      <c r="H86" s="61">
        <f t="shared" si="6"/>
        <v>42054</v>
      </c>
      <c r="I86" s="81">
        <f t="shared" si="7"/>
        <v>2015</v>
      </c>
      <c r="J86" s="113">
        <f>VLOOKUP(K86,Kontoklasser!$A$1:$E$100,4,FALSE)</f>
        <v>3</v>
      </c>
      <c r="K86" s="94">
        <f t="shared" si="5"/>
        <v>38</v>
      </c>
      <c r="L86" s="97" t="str">
        <f>VLOOKUP(K86,Kontoklasser!$A$1:$E$100,3,FALSE)</f>
        <v xml:space="preserve">Rörelseintäkter </v>
      </c>
    </row>
    <row r="87" spans="1:12" ht="13.2" customHeight="1" x14ac:dyDescent="0.25">
      <c r="A87" s="8">
        <v>9</v>
      </c>
      <c r="B87" s="21">
        <v>42054</v>
      </c>
      <c r="C87" s="82">
        <v>3910</v>
      </c>
      <c r="D87" s="16" t="s">
        <v>12</v>
      </c>
      <c r="E87" s="19" t="s">
        <v>49</v>
      </c>
      <c r="F87" s="16" t="s">
        <v>185</v>
      </c>
      <c r="G87" s="22">
        <v>-800</v>
      </c>
      <c r="H87" s="61">
        <f t="shared" si="6"/>
        <v>42054</v>
      </c>
      <c r="I87" s="81">
        <f t="shared" si="7"/>
        <v>2015</v>
      </c>
      <c r="J87" s="113">
        <f>VLOOKUP(K87,Kontoklasser!$A$1:$E$100,4,FALSE)</f>
        <v>3</v>
      </c>
      <c r="K87" s="94">
        <f t="shared" si="5"/>
        <v>39</v>
      </c>
      <c r="L87" s="97" t="str">
        <f>VLOOKUP(K87,Kontoklasser!$A$1:$E$100,3,FALSE)</f>
        <v xml:space="preserve">Rörelseintäkter </v>
      </c>
    </row>
    <row r="88" spans="1:12" ht="13.2" customHeight="1" x14ac:dyDescent="0.25">
      <c r="A88" s="8">
        <v>9</v>
      </c>
      <c r="B88" s="21">
        <v>42057</v>
      </c>
      <c r="C88" s="82">
        <v>1920</v>
      </c>
      <c r="D88" s="16" t="s">
        <v>71</v>
      </c>
      <c r="E88" s="19" t="s">
        <v>49</v>
      </c>
      <c r="F88" s="16" t="s">
        <v>165</v>
      </c>
      <c r="G88" s="22">
        <v>1600</v>
      </c>
      <c r="H88" s="61">
        <f t="shared" si="6"/>
        <v>42057</v>
      </c>
      <c r="I88" s="81">
        <f t="shared" si="7"/>
        <v>2015</v>
      </c>
      <c r="J88" s="113">
        <f>VLOOKUP(K88,Kontoklasser!$A$1:$E$100,4,FALSE)</f>
        <v>1</v>
      </c>
      <c r="K88" s="94">
        <f t="shared" si="5"/>
        <v>19</v>
      </c>
      <c r="L88" s="97" t="str">
        <f>VLOOKUP(K88,Kontoklasser!$A$1:$E$100,3,FALSE)</f>
        <v>Tillgångar</v>
      </c>
    </row>
    <row r="89" spans="1:12" ht="13.2" customHeight="1" x14ac:dyDescent="0.25">
      <c r="A89" s="8">
        <v>9</v>
      </c>
      <c r="B89" s="21">
        <v>42057</v>
      </c>
      <c r="C89" s="82">
        <v>3890</v>
      </c>
      <c r="D89" s="16" t="s">
        <v>54</v>
      </c>
      <c r="E89" s="19" t="s">
        <v>49</v>
      </c>
      <c r="F89" s="16" t="s">
        <v>165</v>
      </c>
      <c r="G89" s="22">
        <v>-800</v>
      </c>
      <c r="H89" s="61">
        <f t="shared" si="6"/>
        <v>42057</v>
      </c>
      <c r="I89" s="81">
        <f t="shared" si="7"/>
        <v>2015</v>
      </c>
      <c r="J89" s="113">
        <f>VLOOKUP(K89,Kontoklasser!$A$1:$E$100,4,FALSE)</f>
        <v>3</v>
      </c>
      <c r="K89" s="94">
        <f t="shared" si="5"/>
        <v>38</v>
      </c>
      <c r="L89" s="97" t="str">
        <f>VLOOKUP(K89,Kontoklasser!$A$1:$E$100,3,FALSE)</f>
        <v xml:space="preserve">Rörelseintäkter </v>
      </c>
    </row>
    <row r="90" spans="1:12" ht="13.2" customHeight="1" x14ac:dyDescent="0.25">
      <c r="A90" s="8">
        <v>9</v>
      </c>
      <c r="B90" s="21">
        <v>42057</v>
      </c>
      <c r="C90" s="82">
        <v>3910</v>
      </c>
      <c r="D90" s="16" t="s">
        <v>12</v>
      </c>
      <c r="E90" s="19" t="s">
        <v>49</v>
      </c>
      <c r="F90" s="16" t="s">
        <v>165</v>
      </c>
      <c r="G90" s="22">
        <v>-800</v>
      </c>
      <c r="H90" s="61">
        <f t="shared" si="6"/>
        <v>42057</v>
      </c>
      <c r="I90" s="81">
        <f t="shared" si="7"/>
        <v>2015</v>
      </c>
      <c r="J90" s="113">
        <f>VLOOKUP(K90,Kontoklasser!$A$1:$E$100,4,FALSE)</f>
        <v>3</v>
      </c>
      <c r="K90" s="94">
        <f t="shared" si="5"/>
        <v>39</v>
      </c>
      <c r="L90" s="97" t="str">
        <f>VLOOKUP(K90,Kontoklasser!$A$1:$E$100,3,FALSE)</f>
        <v xml:space="preserve">Rörelseintäkter </v>
      </c>
    </row>
    <row r="91" spans="1:12" ht="13.2" customHeight="1" x14ac:dyDescent="0.25">
      <c r="A91" s="8">
        <v>9</v>
      </c>
      <c r="B91" s="21">
        <v>42057</v>
      </c>
      <c r="C91" s="82">
        <v>1920</v>
      </c>
      <c r="D91" s="16" t="s">
        <v>71</v>
      </c>
      <c r="E91" s="19" t="s">
        <v>49</v>
      </c>
      <c r="F91" s="16" t="s">
        <v>166</v>
      </c>
      <c r="G91" s="22">
        <v>1600</v>
      </c>
      <c r="H91" s="61">
        <f t="shared" si="6"/>
        <v>42057</v>
      </c>
      <c r="I91" s="81">
        <f t="shared" si="7"/>
        <v>2015</v>
      </c>
      <c r="J91" s="113">
        <f>VLOOKUP(K91,Kontoklasser!$A$1:$E$100,4,FALSE)</f>
        <v>1</v>
      </c>
      <c r="K91" s="94">
        <f t="shared" si="5"/>
        <v>19</v>
      </c>
      <c r="L91" s="97" t="str">
        <f>VLOOKUP(K91,Kontoklasser!$A$1:$E$100,3,FALSE)</f>
        <v>Tillgångar</v>
      </c>
    </row>
    <row r="92" spans="1:12" ht="13.2" customHeight="1" x14ac:dyDescent="0.25">
      <c r="A92" s="8">
        <v>9</v>
      </c>
      <c r="B92" s="21">
        <v>42057</v>
      </c>
      <c r="C92" s="82">
        <v>3890</v>
      </c>
      <c r="D92" s="16" t="s">
        <v>54</v>
      </c>
      <c r="E92" s="19" t="s">
        <v>49</v>
      </c>
      <c r="F92" s="16" t="s">
        <v>166</v>
      </c>
      <c r="G92" s="22">
        <v>-800</v>
      </c>
      <c r="H92" s="61">
        <f t="shared" si="6"/>
        <v>42057</v>
      </c>
      <c r="I92" s="81">
        <f t="shared" si="7"/>
        <v>2015</v>
      </c>
      <c r="J92" s="113">
        <f>VLOOKUP(K92,Kontoklasser!$A$1:$E$100,4,FALSE)</f>
        <v>3</v>
      </c>
      <c r="K92" s="94">
        <f t="shared" si="5"/>
        <v>38</v>
      </c>
      <c r="L92" s="97" t="str">
        <f>VLOOKUP(K92,Kontoklasser!$A$1:$E$100,3,FALSE)</f>
        <v xml:space="preserve">Rörelseintäkter </v>
      </c>
    </row>
    <row r="93" spans="1:12" ht="13.2" customHeight="1" x14ac:dyDescent="0.25">
      <c r="A93" s="8">
        <v>9</v>
      </c>
      <c r="B93" s="21">
        <v>42057</v>
      </c>
      <c r="C93" s="82">
        <v>3910</v>
      </c>
      <c r="D93" s="16" t="s">
        <v>12</v>
      </c>
      <c r="E93" s="19" t="s">
        <v>49</v>
      </c>
      <c r="F93" s="16" t="s">
        <v>166</v>
      </c>
      <c r="G93" s="22">
        <v>-800</v>
      </c>
      <c r="H93" s="61">
        <f t="shared" si="6"/>
        <v>42057</v>
      </c>
      <c r="I93" s="81">
        <f t="shared" si="7"/>
        <v>2015</v>
      </c>
      <c r="J93" s="113">
        <f>VLOOKUP(K93,Kontoklasser!$A$1:$E$100,4,FALSE)</f>
        <v>3</v>
      </c>
      <c r="K93" s="94">
        <f t="shared" si="5"/>
        <v>39</v>
      </c>
      <c r="L93" s="97" t="str">
        <f>VLOOKUP(K93,Kontoklasser!$A$1:$E$100,3,FALSE)</f>
        <v xml:space="preserve">Rörelseintäkter </v>
      </c>
    </row>
    <row r="94" spans="1:12" ht="13.2" customHeight="1" x14ac:dyDescent="0.25">
      <c r="A94" s="8">
        <v>9</v>
      </c>
      <c r="B94" s="21">
        <v>42057</v>
      </c>
      <c r="C94" s="82">
        <v>1920</v>
      </c>
      <c r="D94" s="16" t="s">
        <v>71</v>
      </c>
      <c r="E94" s="19" t="s">
        <v>49</v>
      </c>
      <c r="F94" s="16" t="s">
        <v>167</v>
      </c>
      <c r="G94" s="22">
        <v>1600</v>
      </c>
      <c r="H94" s="61">
        <f t="shared" si="6"/>
        <v>42057</v>
      </c>
      <c r="I94" s="81">
        <f t="shared" si="7"/>
        <v>2015</v>
      </c>
      <c r="J94" s="113">
        <f>VLOOKUP(K94,Kontoklasser!$A$1:$E$100,4,FALSE)</f>
        <v>1</v>
      </c>
      <c r="K94" s="94">
        <f t="shared" si="5"/>
        <v>19</v>
      </c>
      <c r="L94" s="97" t="str">
        <f>VLOOKUP(K94,Kontoklasser!$A$1:$E$100,3,FALSE)</f>
        <v>Tillgångar</v>
      </c>
    </row>
    <row r="95" spans="1:12" ht="13.2" customHeight="1" x14ac:dyDescent="0.25">
      <c r="A95" s="8">
        <v>9</v>
      </c>
      <c r="B95" s="21">
        <v>42057</v>
      </c>
      <c r="C95" s="82">
        <v>3890</v>
      </c>
      <c r="D95" s="16" t="s">
        <v>54</v>
      </c>
      <c r="E95" s="19" t="s">
        <v>49</v>
      </c>
      <c r="F95" s="16" t="s">
        <v>167</v>
      </c>
      <c r="G95" s="22">
        <v>-800</v>
      </c>
      <c r="H95" s="61">
        <f t="shared" si="6"/>
        <v>42057</v>
      </c>
      <c r="I95" s="81">
        <f t="shared" si="7"/>
        <v>2015</v>
      </c>
      <c r="J95" s="113">
        <f>VLOOKUP(K95,Kontoklasser!$A$1:$E$100,4,FALSE)</f>
        <v>3</v>
      </c>
      <c r="K95" s="94">
        <f t="shared" si="5"/>
        <v>38</v>
      </c>
      <c r="L95" s="97" t="str">
        <f>VLOOKUP(K95,Kontoklasser!$A$1:$E$100,3,FALSE)</f>
        <v xml:space="preserve">Rörelseintäkter </v>
      </c>
    </row>
    <row r="96" spans="1:12" ht="13.2" customHeight="1" x14ac:dyDescent="0.25">
      <c r="A96" s="8">
        <v>9</v>
      </c>
      <c r="B96" s="21">
        <v>42057</v>
      </c>
      <c r="C96" s="82">
        <v>3910</v>
      </c>
      <c r="D96" s="16" t="s">
        <v>12</v>
      </c>
      <c r="E96" s="19" t="s">
        <v>49</v>
      </c>
      <c r="F96" s="16" t="s">
        <v>167</v>
      </c>
      <c r="G96" s="22">
        <v>-800</v>
      </c>
      <c r="H96" s="61">
        <f t="shared" si="6"/>
        <v>42057</v>
      </c>
      <c r="I96" s="81">
        <f t="shared" si="7"/>
        <v>2015</v>
      </c>
      <c r="J96" s="113">
        <f>VLOOKUP(K96,Kontoklasser!$A$1:$E$100,4,FALSE)</f>
        <v>3</v>
      </c>
      <c r="K96" s="94">
        <f t="shared" si="5"/>
        <v>39</v>
      </c>
      <c r="L96" s="97" t="str">
        <f>VLOOKUP(K96,Kontoklasser!$A$1:$E$100,3,FALSE)</f>
        <v xml:space="preserve">Rörelseintäkter </v>
      </c>
    </row>
    <row r="97" spans="1:12" ht="13.2" customHeight="1" x14ac:dyDescent="0.25">
      <c r="A97" s="8">
        <v>9</v>
      </c>
      <c r="B97" s="21">
        <v>42057</v>
      </c>
      <c r="C97" s="82">
        <v>1920</v>
      </c>
      <c r="D97" s="16" t="s">
        <v>71</v>
      </c>
      <c r="E97" s="19" t="s">
        <v>49</v>
      </c>
      <c r="F97" s="16" t="s">
        <v>168</v>
      </c>
      <c r="G97" s="22">
        <v>1600</v>
      </c>
      <c r="H97" s="61">
        <f t="shared" si="6"/>
        <v>42057</v>
      </c>
      <c r="I97" s="81">
        <f t="shared" si="7"/>
        <v>2015</v>
      </c>
      <c r="J97" s="113">
        <f>VLOOKUP(K97,Kontoklasser!$A$1:$E$100,4,FALSE)</f>
        <v>1</v>
      </c>
      <c r="K97" s="94">
        <f t="shared" si="5"/>
        <v>19</v>
      </c>
      <c r="L97" s="97" t="str">
        <f>VLOOKUP(K97,Kontoklasser!$A$1:$E$100,3,FALSE)</f>
        <v>Tillgångar</v>
      </c>
    </row>
    <row r="98" spans="1:12" ht="13.2" customHeight="1" x14ac:dyDescent="0.25">
      <c r="A98" s="8">
        <v>9</v>
      </c>
      <c r="B98" s="21">
        <v>42057</v>
      </c>
      <c r="C98" s="82">
        <v>3890</v>
      </c>
      <c r="D98" s="16" t="s">
        <v>54</v>
      </c>
      <c r="E98" s="19" t="s">
        <v>49</v>
      </c>
      <c r="F98" s="16" t="s">
        <v>168</v>
      </c>
      <c r="G98" s="22">
        <v>-800</v>
      </c>
      <c r="H98" s="61">
        <f t="shared" si="6"/>
        <v>42057</v>
      </c>
      <c r="I98" s="81">
        <f t="shared" si="7"/>
        <v>2015</v>
      </c>
      <c r="J98" s="113">
        <f>VLOOKUP(K98,Kontoklasser!$A$1:$E$100,4,FALSE)</f>
        <v>3</v>
      </c>
      <c r="K98" s="94">
        <f t="shared" si="5"/>
        <v>38</v>
      </c>
      <c r="L98" s="97" t="str">
        <f>VLOOKUP(K98,Kontoklasser!$A$1:$E$100,3,FALSE)</f>
        <v xml:space="preserve">Rörelseintäkter </v>
      </c>
    </row>
    <row r="99" spans="1:12" ht="13.2" customHeight="1" x14ac:dyDescent="0.25">
      <c r="A99" s="8">
        <v>9</v>
      </c>
      <c r="B99" s="21">
        <v>42057</v>
      </c>
      <c r="C99" s="82">
        <v>3910</v>
      </c>
      <c r="D99" s="16" t="s">
        <v>12</v>
      </c>
      <c r="E99" s="19" t="s">
        <v>49</v>
      </c>
      <c r="F99" s="16" t="s">
        <v>168</v>
      </c>
      <c r="G99" s="22">
        <v>-800</v>
      </c>
      <c r="H99" s="61">
        <f t="shared" si="6"/>
        <v>42057</v>
      </c>
      <c r="I99" s="81">
        <f t="shared" si="7"/>
        <v>2015</v>
      </c>
      <c r="J99" s="113">
        <f>VLOOKUP(K99,Kontoklasser!$A$1:$E$100,4,FALSE)</f>
        <v>3</v>
      </c>
      <c r="K99" s="94">
        <f t="shared" si="5"/>
        <v>39</v>
      </c>
      <c r="L99" s="97" t="str">
        <f>VLOOKUP(K99,Kontoklasser!$A$1:$E$100,3,FALSE)</f>
        <v xml:space="preserve">Rörelseintäkter </v>
      </c>
    </row>
    <row r="100" spans="1:12" ht="13.2" customHeight="1" x14ac:dyDescent="0.25">
      <c r="A100" s="8">
        <v>9</v>
      </c>
      <c r="B100" s="21">
        <v>42057</v>
      </c>
      <c r="C100" s="82">
        <v>1920</v>
      </c>
      <c r="D100" s="16" t="s">
        <v>71</v>
      </c>
      <c r="E100" s="19" t="s">
        <v>49</v>
      </c>
      <c r="F100" s="16" t="s">
        <v>169</v>
      </c>
      <c r="G100" s="22">
        <v>1600</v>
      </c>
      <c r="H100" s="61">
        <f t="shared" si="6"/>
        <v>42057</v>
      </c>
      <c r="I100" s="81">
        <f t="shared" si="7"/>
        <v>2015</v>
      </c>
      <c r="J100" s="113">
        <f>VLOOKUP(K100,Kontoklasser!$A$1:$E$100,4,FALSE)</f>
        <v>1</v>
      </c>
      <c r="K100" s="94">
        <f t="shared" si="5"/>
        <v>19</v>
      </c>
      <c r="L100" s="97" t="str">
        <f>VLOOKUP(K100,Kontoklasser!$A$1:$E$100,3,FALSE)</f>
        <v>Tillgångar</v>
      </c>
    </row>
    <row r="101" spans="1:12" ht="13.2" customHeight="1" x14ac:dyDescent="0.25">
      <c r="A101" s="8">
        <v>9</v>
      </c>
      <c r="B101" s="21">
        <v>42057</v>
      </c>
      <c r="C101" s="82">
        <v>3890</v>
      </c>
      <c r="D101" s="16" t="s">
        <v>54</v>
      </c>
      <c r="E101" s="19" t="s">
        <v>49</v>
      </c>
      <c r="F101" s="16" t="s">
        <v>169</v>
      </c>
      <c r="G101" s="22">
        <v>-800</v>
      </c>
      <c r="H101" s="61">
        <f t="shared" si="6"/>
        <v>42057</v>
      </c>
      <c r="I101" s="81">
        <f t="shared" si="7"/>
        <v>2015</v>
      </c>
      <c r="J101" s="113">
        <f>VLOOKUP(K101,Kontoklasser!$A$1:$E$100,4,FALSE)</f>
        <v>3</v>
      </c>
      <c r="K101" s="94">
        <f t="shared" si="5"/>
        <v>38</v>
      </c>
      <c r="L101" s="97" t="str">
        <f>VLOOKUP(K101,Kontoklasser!$A$1:$E$100,3,FALSE)</f>
        <v xml:space="preserve">Rörelseintäkter </v>
      </c>
    </row>
    <row r="102" spans="1:12" ht="13.2" customHeight="1" x14ac:dyDescent="0.25">
      <c r="A102" s="8">
        <v>9</v>
      </c>
      <c r="B102" s="21">
        <v>42057</v>
      </c>
      <c r="C102" s="82">
        <v>3910</v>
      </c>
      <c r="D102" s="16" t="s">
        <v>12</v>
      </c>
      <c r="E102" s="19" t="s">
        <v>49</v>
      </c>
      <c r="F102" s="16" t="s">
        <v>169</v>
      </c>
      <c r="G102" s="22">
        <v>-800</v>
      </c>
      <c r="H102" s="61">
        <f t="shared" si="6"/>
        <v>42057</v>
      </c>
      <c r="I102" s="81">
        <f t="shared" si="7"/>
        <v>2015</v>
      </c>
      <c r="J102" s="113">
        <f>VLOOKUP(K102,Kontoklasser!$A$1:$E$100,4,FALSE)</f>
        <v>3</v>
      </c>
      <c r="K102" s="94">
        <f t="shared" si="5"/>
        <v>39</v>
      </c>
      <c r="L102" s="97" t="str">
        <f>VLOOKUP(K102,Kontoklasser!$A$1:$E$100,3,FALSE)</f>
        <v xml:space="preserve">Rörelseintäkter </v>
      </c>
    </row>
    <row r="103" spans="1:12" ht="13.2" customHeight="1" x14ac:dyDescent="0.25">
      <c r="A103" s="8">
        <v>9</v>
      </c>
      <c r="B103" s="21">
        <v>42057</v>
      </c>
      <c r="C103" s="82">
        <v>1920</v>
      </c>
      <c r="D103" s="16" t="s">
        <v>71</v>
      </c>
      <c r="E103" s="19" t="s">
        <v>49</v>
      </c>
      <c r="F103" s="16" t="s">
        <v>170</v>
      </c>
      <c r="G103" s="22">
        <v>1600</v>
      </c>
      <c r="H103" s="61">
        <f t="shared" si="6"/>
        <v>42057</v>
      </c>
      <c r="I103" s="81">
        <f t="shared" si="7"/>
        <v>2015</v>
      </c>
      <c r="J103" s="113">
        <f>VLOOKUP(K103,Kontoklasser!$A$1:$E$100,4,FALSE)</f>
        <v>1</v>
      </c>
      <c r="K103" s="94">
        <f t="shared" si="5"/>
        <v>19</v>
      </c>
      <c r="L103" s="97" t="str">
        <f>VLOOKUP(K103,Kontoklasser!$A$1:$E$100,3,FALSE)</f>
        <v>Tillgångar</v>
      </c>
    </row>
    <row r="104" spans="1:12" ht="13.2" customHeight="1" x14ac:dyDescent="0.25">
      <c r="A104" s="8">
        <v>9</v>
      </c>
      <c r="B104" s="21">
        <v>42057</v>
      </c>
      <c r="C104" s="82">
        <v>3890</v>
      </c>
      <c r="D104" s="16" t="s">
        <v>54</v>
      </c>
      <c r="E104" s="19" t="s">
        <v>49</v>
      </c>
      <c r="F104" s="16" t="s">
        <v>170</v>
      </c>
      <c r="G104" s="22">
        <v>-800</v>
      </c>
      <c r="H104" s="61">
        <f t="shared" si="6"/>
        <v>42057</v>
      </c>
      <c r="I104" s="81">
        <f t="shared" si="7"/>
        <v>2015</v>
      </c>
      <c r="J104" s="113">
        <f>VLOOKUP(K104,Kontoklasser!$A$1:$E$100,4,FALSE)</f>
        <v>3</v>
      </c>
      <c r="K104" s="94">
        <f t="shared" si="5"/>
        <v>38</v>
      </c>
      <c r="L104" s="97" t="str">
        <f>VLOOKUP(K104,Kontoklasser!$A$1:$E$100,3,FALSE)</f>
        <v xml:space="preserve">Rörelseintäkter </v>
      </c>
    </row>
    <row r="105" spans="1:12" ht="13.2" customHeight="1" x14ac:dyDescent="0.25">
      <c r="A105" s="8">
        <v>9</v>
      </c>
      <c r="B105" s="21">
        <v>42057</v>
      </c>
      <c r="C105" s="82">
        <v>3910</v>
      </c>
      <c r="D105" s="16" t="s">
        <v>12</v>
      </c>
      <c r="E105" s="19" t="s">
        <v>49</v>
      </c>
      <c r="F105" s="16" t="s">
        <v>170</v>
      </c>
      <c r="G105" s="22">
        <v>-800</v>
      </c>
      <c r="H105" s="61">
        <f t="shared" si="6"/>
        <v>42057</v>
      </c>
      <c r="I105" s="81">
        <f t="shared" si="7"/>
        <v>2015</v>
      </c>
      <c r="J105" s="113">
        <f>VLOOKUP(K105,Kontoklasser!$A$1:$E$100,4,FALSE)</f>
        <v>3</v>
      </c>
      <c r="K105" s="94">
        <f t="shared" si="5"/>
        <v>39</v>
      </c>
      <c r="L105" s="97" t="str">
        <f>VLOOKUP(K105,Kontoklasser!$A$1:$E$100,3,FALSE)</f>
        <v xml:space="preserve">Rörelseintäkter </v>
      </c>
    </row>
    <row r="106" spans="1:12" ht="13.2" customHeight="1" x14ac:dyDescent="0.25">
      <c r="A106" s="8">
        <v>9</v>
      </c>
      <c r="B106" s="21">
        <v>42057</v>
      </c>
      <c r="C106" s="82">
        <v>1920</v>
      </c>
      <c r="D106" s="16" t="s">
        <v>71</v>
      </c>
      <c r="E106" s="19" t="s">
        <v>49</v>
      </c>
      <c r="F106" s="16" t="s">
        <v>171</v>
      </c>
      <c r="G106" s="22">
        <v>1600</v>
      </c>
      <c r="H106" s="61">
        <f t="shared" si="6"/>
        <v>42057</v>
      </c>
      <c r="I106" s="81">
        <f t="shared" si="7"/>
        <v>2015</v>
      </c>
      <c r="J106" s="113">
        <f>VLOOKUP(K106,Kontoklasser!$A$1:$E$100,4,FALSE)</f>
        <v>1</v>
      </c>
      <c r="K106" s="94">
        <f t="shared" si="5"/>
        <v>19</v>
      </c>
      <c r="L106" s="97" t="str">
        <f>VLOOKUP(K106,Kontoklasser!$A$1:$E$100,3,FALSE)</f>
        <v>Tillgångar</v>
      </c>
    </row>
    <row r="107" spans="1:12" ht="13.2" customHeight="1" x14ac:dyDescent="0.25">
      <c r="A107" s="8">
        <v>9</v>
      </c>
      <c r="B107" s="21">
        <v>42057</v>
      </c>
      <c r="C107" s="82">
        <v>3890</v>
      </c>
      <c r="D107" s="16" t="s">
        <v>54</v>
      </c>
      <c r="E107" s="19" t="s">
        <v>49</v>
      </c>
      <c r="F107" s="16" t="s">
        <v>171</v>
      </c>
      <c r="G107" s="22">
        <v>-800</v>
      </c>
      <c r="H107" s="61">
        <f t="shared" si="6"/>
        <v>42057</v>
      </c>
      <c r="I107" s="81">
        <f t="shared" si="7"/>
        <v>2015</v>
      </c>
      <c r="J107" s="113">
        <f>VLOOKUP(K107,Kontoklasser!$A$1:$E$100,4,FALSE)</f>
        <v>3</v>
      </c>
      <c r="K107" s="94">
        <f t="shared" si="5"/>
        <v>38</v>
      </c>
      <c r="L107" s="97" t="str">
        <f>VLOOKUP(K107,Kontoklasser!$A$1:$E$100,3,FALSE)</f>
        <v xml:space="preserve">Rörelseintäkter </v>
      </c>
    </row>
    <row r="108" spans="1:12" ht="13.2" customHeight="1" x14ac:dyDescent="0.25">
      <c r="A108" s="8">
        <v>9</v>
      </c>
      <c r="B108" s="21">
        <v>42057</v>
      </c>
      <c r="C108" s="82">
        <v>3910</v>
      </c>
      <c r="D108" s="16" t="s">
        <v>12</v>
      </c>
      <c r="E108" s="19" t="s">
        <v>49</v>
      </c>
      <c r="F108" s="16" t="s">
        <v>171</v>
      </c>
      <c r="G108" s="22">
        <v>-800</v>
      </c>
      <c r="H108" s="61">
        <f t="shared" si="6"/>
        <v>42057</v>
      </c>
      <c r="I108" s="81">
        <f t="shared" si="7"/>
        <v>2015</v>
      </c>
      <c r="J108" s="113">
        <f>VLOOKUP(K108,Kontoklasser!$A$1:$E$100,4,FALSE)</f>
        <v>3</v>
      </c>
      <c r="K108" s="94">
        <f t="shared" si="5"/>
        <v>39</v>
      </c>
      <c r="L108" s="97" t="str">
        <f>VLOOKUP(K108,Kontoklasser!$A$1:$E$100,3,FALSE)</f>
        <v xml:space="preserve">Rörelseintäkter </v>
      </c>
    </row>
    <row r="109" spans="1:12" ht="13.2" customHeight="1" x14ac:dyDescent="0.25">
      <c r="A109" s="8">
        <v>9</v>
      </c>
      <c r="B109" s="21">
        <v>42057</v>
      </c>
      <c r="C109" s="82">
        <v>1920</v>
      </c>
      <c r="D109" s="16" t="s">
        <v>71</v>
      </c>
      <c r="E109" s="19" t="s">
        <v>49</v>
      </c>
      <c r="F109" s="16" t="s">
        <v>172</v>
      </c>
      <c r="G109" s="22">
        <v>1600</v>
      </c>
      <c r="H109" s="61">
        <f t="shared" si="6"/>
        <v>42057</v>
      </c>
      <c r="I109" s="81">
        <f t="shared" si="7"/>
        <v>2015</v>
      </c>
      <c r="J109" s="113">
        <f>VLOOKUP(K109,Kontoklasser!$A$1:$E$100,4,FALSE)</f>
        <v>1</v>
      </c>
      <c r="K109" s="94">
        <f t="shared" si="5"/>
        <v>19</v>
      </c>
      <c r="L109" s="97" t="str">
        <f>VLOOKUP(K109,Kontoklasser!$A$1:$E$100,3,FALSE)</f>
        <v>Tillgångar</v>
      </c>
    </row>
    <row r="110" spans="1:12" ht="13.2" customHeight="1" x14ac:dyDescent="0.25">
      <c r="A110" s="8">
        <v>9</v>
      </c>
      <c r="B110" s="21">
        <v>42057</v>
      </c>
      <c r="C110" s="82">
        <v>3890</v>
      </c>
      <c r="D110" s="16" t="s">
        <v>54</v>
      </c>
      <c r="E110" s="19" t="s">
        <v>49</v>
      </c>
      <c r="F110" s="16" t="s">
        <v>172</v>
      </c>
      <c r="G110" s="22">
        <v>-800</v>
      </c>
      <c r="H110" s="61">
        <f t="shared" si="6"/>
        <v>42057</v>
      </c>
      <c r="I110" s="81">
        <f t="shared" si="7"/>
        <v>2015</v>
      </c>
      <c r="J110" s="113">
        <f>VLOOKUP(K110,Kontoklasser!$A$1:$E$100,4,FALSE)</f>
        <v>3</v>
      </c>
      <c r="K110" s="94">
        <f t="shared" si="5"/>
        <v>38</v>
      </c>
      <c r="L110" s="97" t="str">
        <f>VLOOKUP(K110,Kontoklasser!$A$1:$E$100,3,FALSE)</f>
        <v xml:space="preserve">Rörelseintäkter </v>
      </c>
    </row>
    <row r="111" spans="1:12" ht="13.2" customHeight="1" x14ac:dyDescent="0.25">
      <c r="A111" s="8">
        <v>9</v>
      </c>
      <c r="B111" s="21">
        <v>42057</v>
      </c>
      <c r="C111" s="82">
        <v>3910</v>
      </c>
      <c r="D111" s="16" t="s">
        <v>12</v>
      </c>
      <c r="E111" s="19" t="s">
        <v>49</v>
      </c>
      <c r="F111" s="16" t="s">
        <v>172</v>
      </c>
      <c r="G111" s="22">
        <v>-800</v>
      </c>
      <c r="H111" s="61">
        <f t="shared" si="6"/>
        <v>42057</v>
      </c>
      <c r="I111" s="81">
        <f t="shared" si="7"/>
        <v>2015</v>
      </c>
      <c r="J111" s="113">
        <f>VLOOKUP(K111,Kontoklasser!$A$1:$E$100,4,FALSE)</f>
        <v>3</v>
      </c>
      <c r="K111" s="94">
        <f t="shared" si="5"/>
        <v>39</v>
      </c>
      <c r="L111" s="97" t="str">
        <f>VLOOKUP(K111,Kontoklasser!$A$1:$E$100,3,FALSE)</f>
        <v xml:space="preserve">Rörelseintäkter </v>
      </c>
    </row>
    <row r="112" spans="1:12" ht="13.2" customHeight="1" x14ac:dyDescent="0.25">
      <c r="A112" s="8">
        <v>9</v>
      </c>
      <c r="B112" s="21">
        <v>42057</v>
      </c>
      <c r="C112" s="82">
        <v>1920</v>
      </c>
      <c r="D112" s="16" t="s">
        <v>71</v>
      </c>
      <c r="E112" s="19" t="s">
        <v>49</v>
      </c>
      <c r="F112" s="16" t="s">
        <v>173</v>
      </c>
      <c r="G112" s="22">
        <v>1600</v>
      </c>
      <c r="H112" s="61">
        <f t="shared" si="6"/>
        <v>42057</v>
      </c>
      <c r="I112" s="81">
        <f t="shared" si="7"/>
        <v>2015</v>
      </c>
      <c r="J112" s="113">
        <f>VLOOKUP(K112,Kontoklasser!$A$1:$E$100,4,FALSE)</f>
        <v>1</v>
      </c>
      <c r="K112" s="94">
        <f t="shared" si="5"/>
        <v>19</v>
      </c>
      <c r="L112" s="97" t="str">
        <f>VLOOKUP(K112,Kontoklasser!$A$1:$E$100,3,FALSE)</f>
        <v>Tillgångar</v>
      </c>
    </row>
    <row r="113" spans="1:12" ht="13.2" customHeight="1" x14ac:dyDescent="0.25">
      <c r="A113" s="8">
        <v>9</v>
      </c>
      <c r="B113" s="21">
        <v>42057</v>
      </c>
      <c r="C113" s="82">
        <v>3890</v>
      </c>
      <c r="D113" s="16" t="s">
        <v>54</v>
      </c>
      <c r="E113" s="19" t="s">
        <v>49</v>
      </c>
      <c r="F113" s="16" t="s">
        <v>173</v>
      </c>
      <c r="G113" s="22">
        <v>-800</v>
      </c>
      <c r="H113" s="61">
        <f t="shared" si="6"/>
        <v>42057</v>
      </c>
      <c r="I113" s="81">
        <f t="shared" si="7"/>
        <v>2015</v>
      </c>
      <c r="J113" s="113">
        <f>VLOOKUP(K113,Kontoklasser!$A$1:$E$100,4,FALSE)</f>
        <v>3</v>
      </c>
      <c r="K113" s="94">
        <f t="shared" si="5"/>
        <v>38</v>
      </c>
      <c r="L113" s="97" t="str">
        <f>VLOOKUP(K113,Kontoklasser!$A$1:$E$100,3,FALSE)</f>
        <v xml:space="preserve">Rörelseintäkter </v>
      </c>
    </row>
    <row r="114" spans="1:12" ht="13.2" customHeight="1" x14ac:dyDescent="0.25">
      <c r="A114" s="8">
        <v>9</v>
      </c>
      <c r="B114" s="21">
        <v>42057</v>
      </c>
      <c r="C114" s="82">
        <v>3910</v>
      </c>
      <c r="D114" s="16" t="s">
        <v>12</v>
      </c>
      <c r="E114" s="19" t="s">
        <v>49</v>
      </c>
      <c r="F114" s="16" t="s">
        <v>173</v>
      </c>
      <c r="G114" s="22">
        <v>-800</v>
      </c>
      <c r="H114" s="61">
        <f t="shared" si="6"/>
        <v>42057</v>
      </c>
      <c r="I114" s="81">
        <f t="shared" si="7"/>
        <v>2015</v>
      </c>
      <c r="J114" s="113">
        <f>VLOOKUP(K114,Kontoklasser!$A$1:$E$100,4,FALSE)</f>
        <v>3</v>
      </c>
      <c r="K114" s="94">
        <f t="shared" si="5"/>
        <v>39</v>
      </c>
      <c r="L114" s="97" t="str">
        <f>VLOOKUP(K114,Kontoklasser!$A$1:$E$100,3,FALSE)</f>
        <v xml:space="preserve">Rörelseintäkter </v>
      </c>
    </row>
    <row r="115" spans="1:12" ht="13.2" customHeight="1" x14ac:dyDescent="0.25">
      <c r="A115" s="8">
        <v>9</v>
      </c>
      <c r="B115" s="21">
        <v>42057</v>
      </c>
      <c r="C115" s="82">
        <v>1920</v>
      </c>
      <c r="D115" s="16" t="s">
        <v>71</v>
      </c>
      <c r="E115" s="19" t="s">
        <v>49</v>
      </c>
      <c r="F115" s="16" t="s">
        <v>174</v>
      </c>
      <c r="G115" s="22">
        <v>1600</v>
      </c>
      <c r="H115" s="61">
        <f t="shared" si="6"/>
        <v>42057</v>
      </c>
      <c r="I115" s="81">
        <f t="shared" si="7"/>
        <v>2015</v>
      </c>
      <c r="J115" s="113">
        <f>VLOOKUP(K115,Kontoklasser!$A$1:$E$100,4,FALSE)</f>
        <v>1</v>
      </c>
      <c r="K115" s="94">
        <f t="shared" si="5"/>
        <v>19</v>
      </c>
      <c r="L115" s="97" t="str">
        <f>VLOOKUP(K115,Kontoklasser!$A$1:$E$100,3,FALSE)</f>
        <v>Tillgångar</v>
      </c>
    </row>
    <row r="116" spans="1:12" ht="13.2" customHeight="1" x14ac:dyDescent="0.25">
      <c r="A116" s="8">
        <v>9</v>
      </c>
      <c r="B116" s="21">
        <v>42057</v>
      </c>
      <c r="C116" s="82">
        <v>3890</v>
      </c>
      <c r="D116" s="16" t="s">
        <v>54</v>
      </c>
      <c r="E116" s="19" t="s">
        <v>49</v>
      </c>
      <c r="F116" s="16" t="s">
        <v>174</v>
      </c>
      <c r="G116" s="22">
        <v>-800</v>
      </c>
      <c r="H116" s="61">
        <f t="shared" si="6"/>
        <v>42057</v>
      </c>
      <c r="I116" s="81">
        <f t="shared" si="7"/>
        <v>2015</v>
      </c>
      <c r="J116" s="113">
        <f>VLOOKUP(K116,Kontoklasser!$A$1:$E$100,4,FALSE)</f>
        <v>3</v>
      </c>
      <c r="K116" s="94">
        <f t="shared" si="5"/>
        <v>38</v>
      </c>
      <c r="L116" s="97" t="str">
        <f>VLOOKUP(K116,Kontoklasser!$A$1:$E$100,3,FALSE)</f>
        <v xml:space="preserve">Rörelseintäkter </v>
      </c>
    </row>
    <row r="117" spans="1:12" ht="13.2" customHeight="1" x14ac:dyDescent="0.25">
      <c r="A117" s="8">
        <v>9</v>
      </c>
      <c r="B117" s="21">
        <v>42057</v>
      </c>
      <c r="C117" s="82">
        <v>3910</v>
      </c>
      <c r="D117" s="16" t="s">
        <v>12</v>
      </c>
      <c r="E117" s="19" t="s">
        <v>49</v>
      </c>
      <c r="F117" s="16" t="s">
        <v>174</v>
      </c>
      <c r="G117" s="22">
        <v>-800</v>
      </c>
      <c r="H117" s="61">
        <f t="shared" si="6"/>
        <v>42057</v>
      </c>
      <c r="I117" s="81">
        <f t="shared" si="7"/>
        <v>2015</v>
      </c>
      <c r="J117" s="113">
        <f>VLOOKUP(K117,Kontoklasser!$A$1:$E$100,4,FALSE)</f>
        <v>3</v>
      </c>
      <c r="K117" s="94">
        <f t="shared" si="5"/>
        <v>39</v>
      </c>
      <c r="L117" s="97" t="str">
        <f>VLOOKUP(K117,Kontoklasser!$A$1:$E$100,3,FALSE)</f>
        <v xml:space="preserve">Rörelseintäkter </v>
      </c>
    </row>
    <row r="118" spans="1:12" ht="13.2" customHeight="1" x14ac:dyDescent="0.25">
      <c r="A118" s="8">
        <v>9</v>
      </c>
      <c r="B118" s="21">
        <v>42057</v>
      </c>
      <c r="C118" s="82">
        <v>1920</v>
      </c>
      <c r="D118" s="16" t="s">
        <v>71</v>
      </c>
      <c r="E118" s="19" t="s">
        <v>49</v>
      </c>
      <c r="F118" s="16" t="s">
        <v>175</v>
      </c>
      <c r="G118" s="22">
        <v>1600</v>
      </c>
      <c r="H118" s="61">
        <f t="shared" si="6"/>
        <v>42057</v>
      </c>
      <c r="I118" s="81">
        <f t="shared" si="7"/>
        <v>2015</v>
      </c>
      <c r="J118" s="113">
        <f>VLOOKUP(K118,Kontoklasser!$A$1:$E$100,4,FALSE)</f>
        <v>1</v>
      </c>
      <c r="K118" s="94">
        <f t="shared" si="5"/>
        <v>19</v>
      </c>
      <c r="L118" s="97" t="str">
        <f>VLOOKUP(K118,Kontoklasser!$A$1:$E$100,3,FALSE)</f>
        <v>Tillgångar</v>
      </c>
    </row>
    <row r="119" spans="1:12" ht="13.2" customHeight="1" x14ac:dyDescent="0.25">
      <c r="A119" s="8">
        <v>9</v>
      </c>
      <c r="B119" s="21">
        <v>42057</v>
      </c>
      <c r="C119" s="82">
        <v>3890</v>
      </c>
      <c r="D119" s="16" t="s">
        <v>54</v>
      </c>
      <c r="E119" s="19" t="s">
        <v>49</v>
      </c>
      <c r="F119" s="16" t="s">
        <v>175</v>
      </c>
      <c r="G119" s="22">
        <v>-800</v>
      </c>
      <c r="H119" s="61">
        <f t="shared" si="6"/>
        <v>42057</v>
      </c>
      <c r="I119" s="81">
        <f t="shared" si="7"/>
        <v>2015</v>
      </c>
      <c r="J119" s="113">
        <f>VLOOKUP(K119,Kontoklasser!$A$1:$E$100,4,FALSE)</f>
        <v>3</v>
      </c>
      <c r="K119" s="94">
        <f t="shared" si="5"/>
        <v>38</v>
      </c>
      <c r="L119" s="97" t="str">
        <f>VLOOKUP(K119,Kontoklasser!$A$1:$E$100,3,FALSE)</f>
        <v xml:space="preserve">Rörelseintäkter </v>
      </c>
    </row>
    <row r="120" spans="1:12" ht="13.2" customHeight="1" x14ac:dyDescent="0.25">
      <c r="A120" s="8">
        <v>9</v>
      </c>
      <c r="B120" s="21">
        <v>42057</v>
      </c>
      <c r="C120" s="82">
        <v>3910</v>
      </c>
      <c r="D120" s="16" t="s">
        <v>12</v>
      </c>
      <c r="E120" s="19" t="s">
        <v>49</v>
      </c>
      <c r="F120" s="16" t="s">
        <v>175</v>
      </c>
      <c r="G120" s="22">
        <v>-800</v>
      </c>
      <c r="H120" s="61">
        <f t="shared" si="6"/>
        <v>42057</v>
      </c>
      <c r="I120" s="81">
        <f t="shared" si="7"/>
        <v>2015</v>
      </c>
      <c r="J120" s="113">
        <f>VLOOKUP(K120,Kontoklasser!$A$1:$E$100,4,FALSE)</f>
        <v>3</v>
      </c>
      <c r="K120" s="94">
        <f t="shared" si="5"/>
        <v>39</v>
      </c>
      <c r="L120" s="97" t="str">
        <f>VLOOKUP(K120,Kontoklasser!$A$1:$E$100,3,FALSE)</f>
        <v xml:space="preserve">Rörelseintäkter </v>
      </c>
    </row>
    <row r="121" spans="1:12" ht="13.2" customHeight="1" x14ac:dyDescent="0.25">
      <c r="A121" s="8">
        <v>9</v>
      </c>
      <c r="B121" s="21">
        <v>42057</v>
      </c>
      <c r="C121" s="82">
        <v>1920</v>
      </c>
      <c r="D121" s="16" t="s">
        <v>71</v>
      </c>
      <c r="E121" s="19" t="s">
        <v>49</v>
      </c>
      <c r="F121" s="16" t="s">
        <v>186</v>
      </c>
      <c r="G121" s="22">
        <v>1600</v>
      </c>
      <c r="H121" s="61">
        <f t="shared" si="6"/>
        <v>42057</v>
      </c>
      <c r="I121" s="81">
        <f t="shared" si="7"/>
        <v>2015</v>
      </c>
      <c r="J121" s="113">
        <f>VLOOKUP(K121,Kontoklasser!$A$1:$E$100,4,FALSE)</f>
        <v>1</v>
      </c>
      <c r="K121" s="94">
        <f t="shared" si="5"/>
        <v>19</v>
      </c>
      <c r="L121" s="97" t="str">
        <f>VLOOKUP(K121,Kontoklasser!$A$1:$E$100,3,FALSE)</f>
        <v>Tillgångar</v>
      </c>
    </row>
    <row r="122" spans="1:12" ht="13.2" customHeight="1" x14ac:dyDescent="0.25">
      <c r="A122" s="8">
        <v>9</v>
      </c>
      <c r="B122" s="21">
        <v>42057</v>
      </c>
      <c r="C122" s="82">
        <v>3890</v>
      </c>
      <c r="D122" s="16" t="s">
        <v>54</v>
      </c>
      <c r="E122" s="19" t="s">
        <v>49</v>
      </c>
      <c r="F122" s="16" t="s">
        <v>186</v>
      </c>
      <c r="G122" s="22">
        <v>-800</v>
      </c>
      <c r="H122" s="61">
        <f t="shared" si="6"/>
        <v>42057</v>
      </c>
      <c r="I122" s="81">
        <f t="shared" si="7"/>
        <v>2015</v>
      </c>
      <c r="J122" s="113">
        <f>VLOOKUP(K122,Kontoklasser!$A$1:$E$100,4,FALSE)</f>
        <v>3</v>
      </c>
      <c r="K122" s="94">
        <f t="shared" si="5"/>
        <v>38</v>
      </c>
      <c r="L122" s="97" t="str">
        <f>VLOOKUP(K122,Kontoklasser!$A$1:$E$100,3,FALSE)</f>
        <v xml:space="preserve">Rörelseintäkter </v>
      </c>
    </row>
    <row r="123" spans="1:12" ht="13.2" customHeight="1" x14ac:dyDescent="0.25">
      <c r="A123" s="8">
        <v>9</v>
      </c>
      <c r="B123" s="21">
        <v>42057</v>
      </c>
      <c r="C123" s="82">
        <v>3910</v>
      </c>
      <c r="D123" s="16" t="s">
        <v>12</v>
      </c>
      <c r="E123" s="19" t="s">
        <v>49</v>
      </c>
      <c r="F123" s="16" t="s">
        <v>186</v>
      </c>
      <c r="G123" s="22">
        <v>-800</v>
      </c>
      <c r="H123" s="61">
        <f t="shared" si="6"/>
        <v>42057</v>
      </c>
      <c r="I123" s="81">
        <f t="shared" si="7"/>
        <v>2015</v>
      </c>
      <c r="J123" s="113">
        <f>VLOOKUP(K123,Kontoklasser!$A$1:$E$100,4,FALSE)</f>
        <v>3</v>
      </c>
      <c r="K123" s="94">
        <f t="shared" si="5"/>
        <v>39</v>
      </c>
      <c r="L123" s="97" t="str">
        <f>VLOOKUP(K123,Kontoklasser!$A$1:$E$100,3,FALSE)</f>
        <v xml:space="preserve">Rörelseintäkter </v>
      </c>
    </row>
    <row r="124" spans="1:12" ht="13.2" customHeight="1" x14ac:dyDescent="0.25">
      <c r="A124" s="8">
        <v>9</v>
      </c>
      <c r="B124" s="21">
        <v>42057</v>
      </c>
      <c r="C124" s="82">
        <v>1920</v>
      </c>
      <c r="D124" s="16" t="s">
        <v>71</v>
      </c>
      <c r="E124" s="19" t="s">
        <v>49</v>
      </c>
      <c r="F124" s="16" t="s">
        <v>187</v>
      </c>
      <c r="G124" s="22">
        <v>1600</v>
      </c>
      <c r="H124" s="61">
        <f t="shared" si="6"/>
        <v>42057</v>
      </c>
      <c r="I124" s="81">
        <f t="shared" si="7"/>
        <v>2015</v>
      </c>
      <c r="J124" s="113">
        <f>VLOOKUP(K124,Kontoklasser!$A$1:$E$100,4,FALSE)</f>
        <v>1</v>
      </c>
      <c r="K124" s="94">
        <f t="shared" si="5"/>
        <v>19</v>
      </c>
      <c r="L124" s="97" t="str">
        <f>VLOOKUP(K124,Kontoklasser!$A$1:$E$100,3,FALSE)</f>
        <v>Tillgångar</v>
      </c>
    </row>
    <row r="125" spans="1:12" ht="13.2" customHeight="1" x14ac:dyDescent="0.25">
      <c r="A125" s="8">
        <v>9</v>
      </c>
      <c r="B125" s="21">
        <v>42057</v>
      </c>
      <c r="C125" s="82">
        <v>3890</v>
      </c>
      <c r="D125" s="16" t="s">
        <v>54</v>
      </c>
      <c r="E125" s="19" t="s">
        <v>49</v>
      </c>
      <c r="F125" s="16" t="s">
        <v>187</v>
      </c>
      <c r="G125" s="22">
        <v>-800</v>
      </c>
      <c r="H125" s="61">
        <f t="shared" si="6"/>
        <v>42057</v>
      </c>
      <c r="I125" s="81">
        <f t="shared" si="7"/>
        <v>2015</v>
      </c>
      <c r="J125" s="113">
        <f>VLOOKUP(K125,Kontoklasser!$A$1:$E$100,4,FALSE)</f>
        <v>3</v>
      </c>
      <c r="K125" s="94">
        <f t="shared" si="5"/>
        <v>38</v>
      </c>
      <c r="L125" s="97" t="str">
        <f>VLOOKUP(K125,Kontoklasser!$A$1:$E$100,3,FALSE)</f>
        <v xml:space="preserve">Rörelseintäkter </v>
      </c>
    </row>
    <row r="126" spans="1:12" ht="13.2" customHeight="1" x14ac:dyDescent="0.25">
      <c r="A126" s="8">
        <v>9</v>
      </c>
      <c r="B126" s="21">
        <v>42057</v>
      </c>
      <c r="C126" s="82">
        <v>3910</v>
      </c>
      <c r="D126" s="16" t="s">
        <v>12</v>
      </c>
      <c r="E126" s="19" t="s">
        <v>49</v>
      </c>
      <c r="F126" s="16" t="s">
        <v>187</v>
      </c>
      <c r="G126" s="22">
        <v>-800</v>
      </c>
      <c r="H126" s="61">
        <f t="shared" si="6"/>
        <v>42057</v>
      </c>
      <c r="I126" s="81">
        <f t="shared" si="7"/>
        <v>2015</v>
      </c>
      <c r="J126" s="113">
        <f>VLOOKUP(K126,Kontoklasser!$A$1:$E$100,4,FALSE)</f>
        <v>3</v>
      </c>
      <c r="K126" s="94">
        <f t="shared" si="5"/>
        <v>39</v>
      </c>
      <c r="L126" s="97" t="str">
        <f>VLOOKUP(K126,Kontoklasser!$A$1:$E$100,3,FALSE)</f>
        <v xml:space="preserve">Rörelseintäkter </v>
      </c>
    </row>
    <row r="127" spans="1:12" ht="13.2" customHeight="1" x14ac:dyDescent="0.25">
      <c r="A127" s="8">
        <v>9</v>
      </c>
      <c r="B127" s="21">
        <v>42057</v>
      </c>
      <c r="C127" s="82">
        <v>1920</v>
      </c>
      <c r="D127" s="16" t="s">
        <v>71</v>
      </c>
      <c r="E127" s="19" t="s">
        <v>49</v>
      </c>
      <c r="F127" s="16" t="s">
        <v>188</v>
      </c>
      <c r="G127" s="22">
        <v>1600</v>
      </c>
      <c r="H127" s="61">
        <f t="shared" si="6"/>
        <v>42057</v>
      </c>
      <c r="I127" s="81">
        <f t="shared" si="7"/>
        <v>2015</v>
      </c>
      <c r="J127" s="113">
        <f>VLOOKUP(K127,Kontoklasser!$A$1:$E$100,4,FALSE)</f>
        <v>1</v>
      </c>
      <c r="K127" s="94">
        <f t="shared" si="5"/>
        <v>19</v>
      </c>
      <c r="L127" s="97" t="str">
        <f>VLOOKUP(K127,Kontoklasser!$A$1:$E$100,3,FALSE)</f>
        <v>Tillgångar</v>
      </c>
    </row>
    <row r="128" spans="1:12" ht="13.2" customHeight="1" x14ac:dyDescent="0.25">
      <c r="A128" s="8">
        <v>9</v>
      </c>
      <c r="B128" s="21">
        <v>42057</v>
      </c>
      <c r="C128" s="82">
        <v>3890</v>
      </c>
      <c r="D128" s="16" t="s">
        <v>54</v>
      </c>
      <c r="E128" s="19" t="s">
        <v>49</v>
      </c>
      <c r="F128" s="16" t="s">
        <v>188</v>
      </c>
      <c r="G128" s="22">
        <v>-800</v>
      </c>
      <c r="H128" s="61">
        <f t="shared" si="6"/>
        <v>42057</v>
      </c>
      <c r="I128" s="81">
        <f t="shared" si="7"/>
        <v>2015</v>
      </c>
      <c r="J128" s="113">
        <f>VLOOKUP(K128,Kontoklasser!$A$1:$E$100,4,FALSE)</f>
        <v>3</v>
      </c>
      <c r="K128" s="94">
        <f t="shared" si="5"/>
        <v>38</v>
      </c>
      <c r="L128" s="97" t="str">
        <f>VLOOKUP(K128,Kontoklasser!$A$1:$E$100,3,FALSE)</f>
        <v xml:space="preserve">Rörelseintäkter </v>
      </c>
    </row>
    <row r="129" spans="1:12" ht="13.2" customHeight="1" x14ac:dyDescent="0.25">
      <c r="A129" s="8">
        <v>9</v>
      </c>
      <c r="B129" s="21">
        <v>42057</v>
      </c>
      <c r="C129" s="82">
        <v>3910</v>
      </c>
      <c r="D129" s="16" t="s">
        <v>12</v>
      </c>
      <c r="E129" s="19" t="s">
        <v>49</v>
      </c>
      <c r="F129" s="16" t="s">
        <v>188</v>
      </c>
      <c r="G129" s="22">
        <v>-800</v>
      </c>
      <c r="H129" s="61">
        <f t="shared" si="6"/>
        <v>42057</v>
      </c>
      <c r="I129" s="81">
        <f t="shared" si="7"/>
        <v>2015</v>
      </c>
      <c r="J129" s="113">
        <f>VLOOKUP(K129,Kontoklasser!$A$1:$E$100,4,FALSE)</f>
        <v>3</v>
      </c>
      <c r="K129" s="94">
        <f t="shared" si="5"/>
        <v>39</v>
      </c>
      <c r="L129" s="97" t="str">
        <f>VLOOKUP(K129,Kontoklasser!$A$1:$E$100,3,FALSE)</f>
        <v xml:space="preserve">Rörelseintäkter </v>
      </c>
    </row>
    <row r="130" spans="1:12" ht="13.2" customHeight="1" x14ac:dyDescent="0.25">
      <c r="A130" s="8">
        <v>9</v>
      </c>
      <c r="B130" s="21">
        <v>42057</v>
      </c>
      <c r="C130" s="82">
        <v>1920</v>
      </c>
      <c r="D130" s="16" t="s">
        <v>71</v>
      </c>
      <c r="E130" s="19" t="s">
        <v>49</v>
      </c>
      <c r="F130" s="16" t="s">
        <v>189</v>
      </c>
      <c r="G130" s="22">
        <v>1600</v>
      </c>
      <c r="H130" s="61">
        <f t="shared" si="6"/>
        <v>42057</v>
      </c>
      <c r="I130" s="81">
        <f t="shared" si="7"/>
        <v>2015</v>
      </c>
      <c r="J130" s="113">
        <f>VLOOKUP(K130,Kontoklasser!$A$1:$E$100,4,FALSE)</f>
        <v>1</v>
      </c>
      <c r="K130" s="94">
        <f t="shared" si="5"/>
        <v>19</v>
      </c>
      <c r="L130" s="97" t="str">
        <f>VLOOKUP(K130,Kontoklasser!$A$1:$E$100,3,FALSE)</f>
        <v>Tillgångar</v>
      </c>
    </row>
    <row r="131" spans="1:12" ht="13.2" customHeight="1" x14ac:dyDescent="0.25">
      <c r="A131" s="8">
        <v>9</v>
      </c>
      <c r="B131" s="21">
        <v>42057</v>
      </c>
      <c r="C131" s="82">
        <v>3890</v>
      </c>
      <c r="D131" s="16" t="s">
        <v>54</v>
      </c>
      <c r="E131" s="19" t="s">
        <v>49</v>
      </c>
      <c r="F131" s="16" t="s">
        <v>189</v>
      </c>
      <c r="G131" s="22">
        <v>-800</v>
      </c>
      <c r="H131" s="61">
        <f t="shared" si="6"/>
        <v>42057</v>
      </c>
      <c r="I131" s="81">
        <f t="shared" si="7"/>
        <v>2015</v>
      </c>
      <c r="J131" s="113">
        <f>VLOOKUP(K131,Kontoklasser!$A$1:$E$100,4,FALSE)</f>
        <v>3</v>
      </c>
      <c r="K131" s="94">
        <f t="shared" ref="K131:K194" si="8">LEFT(C131,2)+0</f>
        <v>38</v>
      </c>
      <c r="L131" s="97" t="str">
        <f>VLOOKUP(K131,Kontoklasser!$A$1:$E$100,3,FALSE)</f>
        <v xml:space="preserve">Rörelseintäkter </v>
      </c>
    </row>
    <row r="132" spans="1:12" ht="13.2" customHeight="1" x14ac:dyDescent="0.25">
      <c r="A132" s="8">
        <v>9</v>
      </c>
      <c r="B132" s="21">
        <v>42057</v>
      </c>
      <c r="C132" s="82">
        <v>3910</v>
      </c>
      <c r="D132" s="16" t="s">
        <v>12</v>
      </c>
      <c r="E132" s="19" t="s">
        <v>49</v>
      </c>
      <c r="F132" s="16" t="s">
        <v>189</v>
      </c>
      <c r="G132" s="22">
        <v>-800</v>
      </c>
      <c r="H132" s="61">
        <f t="shared" si="6"/>
        <v>42057</v>
      </c>
      <c r="I132" s="81">
        <f t="shared" si="7"/>
        <v>2015</v>
      </c>
      <c r="J132" s="113">
        <f>VLOOKUP(K132,Kontoklasser!$A$1:$E$100,4,FALSE)</f>
        <v>3</v>
      </c>
      <c r="K132" s="94">
        <f t="shared" si="8"/>
        <v>39</v>
      </c>
      <c r="L132" s="97" t="str">
        <f>VLOOKUP(K132,Kontoklasser!$A$1:$E$100,3,FALSE)</f>
        <v xml:space="preserve">Rörelseintäkter </v>
      </c>
    </row>
    <row r="133" spans="1:12" ht="13.2" customHeight="1" x14ac:dyDescent="0.25">
      <c r="A133" s="8">
        <v>9</v>
      </c>
      <c r="B133" s="21">
        <v>42057</v>
      </c>
      <c r="C133" s="82">
        <v>1920</v>
      </c>
      <c r="D133" s="16" t="s">
        <v>71</v>
      </c>
      <c r="E133" s="19" t="s">
        <v>49</v>
      </c>
      <c r="F133" s="16" t="s">
        <v>190</v>
      </c>
      <c r="G133" s="22">
        <v>1600</v>
      </c>
      <c r="H133" s="61">
        <f t="shared" si="6"/>
        <v>42057</v>
      </c>
      <c r="I133" s="81">
        <f t="shared" si="7"/>
        <v>2015</v>
      </c>
      <c r="J133" s="113">
        <f>VLOOKUP(K133,Kontoklasser!$A$1:$E$100,4,FALSE)</f>
        <v>1</v>
      </c>
      <c r="K133" s="94">
        <f t="shared" si="8"/>
        <v>19</v>
      </c>
      <c r="L133" s="97" t="str">
        <f>VLOOKUP(K133,Kontoklasser!$A$1:$E$100,3,FALSE)</f>
        <v>Tillgångar</v>
      </c>
    </row>
    <row r="134" spans="1:12" ht="13.2" customHeight="1" x14ac:dyDescent="0.25">
      <c r="A134" s="8">
        <v>9</v>
      </c>
      <c r="B134" s="21">
        <v>42057</v>
      </c>
      <c r="C134" s="82">
        <v>3890</v>
      </c>
      <c r="D134" s="16" t="s">
        <v>54</v>
      </c>
      <c r="E134" s="19" t="s">
        <v>49</v>
      </c>
      <c r="F134" s="16" t="s">
        <v>190</v>
      </c>
      <c r="G134" s="22">
        <v>-800</v>
      </c>
      <c r="H134" s="61">
        <f t="shared" si="6"/>
        <v>42057</v>
      </c>
      <c r="I134" s="81">
        <f t="shared" si="7"/>
        <v>2015</v>
      </c>
      <c r="J134" s="113">
        <f>VLOOKUP(K134,Kontoklasser!$A$1:$E$100,4,FALSE)</f>
        <v>3</v>
      </c>
      <c r="K134" s="94">
        <f t="shared" si="8"/>
        <v>38</v>
      </c>
      <c r="L134" s="97" t="str">
        <f>VLOOKUP(K134,Kontoklasser!$A$1:$E$100,3,FALSE)</f>
        <v xml:space="preserve">Rörelseintäkter </v>
      </c>
    </row>
    <row r="135" spans="1:12" ht="13.2" customHeight="1" x14ac:dyDescent="0.25">
      <c r="A135" s="8">
        <v>9</v>
      </c>
      <c r="B135" s="21">
        <v>42057</v>
      </c>
      <c r="C135" s="82">
        <v>3910</v>
      </c>
      <c r="D135" s="16" t="s">
        <v>12</v>
      </c>
      <c r="E135" s="19" t="s">
        <v>49</v>
      </c>
      <c r="F135" s="16" t="s">
        <v>190</v>
      </c>
      <c r="G135" s="22">
        <v>-800</v>
      </c>
      <c r="H135" s="61">
        <f t="shared" si="6"/>
        <v>42057</v>
      </c>
      <c r="I135" s="81">
        <f t="shared" si="7"/>
        <v>2015</v>
      </c>
      <c r="J135" s="113">
        <f>VLOOKUP(K135,Kontoklasser!$A$1:$E$100,4,FALSE)</f>
        <v>3</v>
      </c>
      <c r="K135" s="94">
        <f t="shared" si="8"/>
        <v>39</v>
      </c>
      <c r="L135" s="97" t="str">
        <f>VLOOKUP(K135,Kontoklasser!$A$1:$E$100,3,FALSE)</f>
        <v xml:space="preserve">Rörelseintäkter </v>
      </c>
    </row>
    <row r="136" spans="1:12" ht="13.2" customHeight="1" x14ac:dyDescent="0.25">
      <c r="A136" s="8">
        <v>9</v>
      </c>
      <c r="B136" s="21">
        <v>42057</v>
      </c>
      <c r="C136" s="82">
        <v>1920</v>
      </c>
      <c r="D136" s="16" t="s">
        <v>71</v>
      </c>
      <c r="E136" s="19" t="s">
        <v>49</v>
      </c>
      <c r="F136" s="16" t="s">
        <v>191</v>
      </c>
      <c r="G136" s="22">
        <v>1600</v>
      </c>
      <c r="H136" s="61">
        <f t="shared" si="6"/>
        <v>42057</v>
      </c>
      <c r="I136" s="81">
        <f t="shared" si="7"/>
        <v>2015</v>
      </c>
      <c r="J136" s="113">
        <f>VLOOKUP(K136,Kontoklasser!$A$1:$E$100,4,FALSE)</f>
        <v>1</v>
      </c>
      <c r="K136" s="94">
        <f t="shared" si="8"/>
        <v>19</v>
      </c>
      <c r="L136" s="97" t="str">
        <f>VLOOKUP(K136,Kontoklasser!$A$1:$E$100,3,FALSE)</f>
        <v>Tillgångar</v>
      </c>
    </row>
    <row r="137" spans="1:12" ht="13.2" customHeight="1" x14ac:dyDescent="0.25">
      <c r="A137" s="8">
        <v>9</v>
      </c>
      <c r="B137" s="21">
        <v>42057</v>
      </c>
      <c r="C137" s="82">
        <v>3890</v>
      </c>
      <c r="D137" s="16" t="s">
        <v>54</v>
      </c>
      <c r="E137" s="19" t="s">
        <v>49</v>
      </c>
      <c r="F137" s="16" t="s">
        <v>191</v>
      </c>
      <c r="G137" s="22">
        <v>-800</v>
      </c>
      <c r="H137" s="61">
        <f t="shared" si="6"/>
        <v>42057</v>
      </c>
      <c r="I137" s="81">
        <f t="shared" si="7"/>
        <v>2015</v>
      </c>
      <c r="J137" s="113">
        <f>VLOOKUP(K137,Kontoklasser!$A$1:$E$100,4,FALSE)</f>
        <v>3</v>
      </c>
      <c r="K137" s="94">
        <f t="shared" si="8"/>
        <v>38</v>
      </c>
      <c r="L137" s="97" t="str">
        <f>VLOOKUP(K137,Kontoklasser!$A$1:$E$100,3,FALSE)</f>
        <v xml:space="preserve">Rörelseintäkter </v>
      </c>
    </row>
    <row r="138" spans="1:12" ht="13.2" customHeight="1" x14ac:dyDescent="0.25">
      <c r="A138" s="8">
        <v>9</v>
      </c>
      <c r="B138" s="21">
        <v>42057</v>
      </c>
      <c r="C138" s="82">
        <v>3910</v>
      </c>
      <c r="D138" s="16" t="s">
        <v>12</v>
      </c>
      <c r="E138" s="19" t="s">
        <v>49</v>
      </c>
      <c r="F138" s="16" t="s">
        <v>191</v>
      </c>
      <c r="G138" s="22">
        <v>-800</v>
      </c>
      <c r="H138" s="61">
        <f t="shared" ref="H138:H201" si="9">B138</f>
        <v>42057</v>
      </c>
      <c r="I138" s="81">
        <f t="shared" ref="I138:I201" si="10">YEAR(B138)</f>
        <v>2015</v>
      </c>
      <c r="J138" s="113">
        <f>VLOOKUP(K138,Kontoklasser!$A$1:$E$100,4,FALSE)</f>
        <v>3</v>
      </c>
      <c r="K138" s="94">
        <f t="shared" si="8"/>
        <v>39</v>
      </c>
      <c r="L138" s="97" t="str">
        <f>VLOOKUP(K138,Kontoklasser!$A$1:$E$100,3,FALSE)</f>
        <v xml:space="preserve">Rörelseintäkter </v>
      </c>
    </row>
    <row r="139" spans="1:12" ht="13.2" customHeight="1" x14ac:dyDescent="0.25">
      <c r="A139" s="8">
        <v>9</v>
      </c>
      <c r="B139" s="21">
        <v>42057</v>
      </c>
      <c r="C139" s="82">
        <v>1920</v>
      </c>
      <c r="D139" s="16" t="s">
        <v>71</v>
      </c>
      <c r="E139" s="19" t="s">
        <v>49</v>
      </c>
      <c r="F139" s="16" t="s">
        <v>192</v>
      </c>
      <c r="G139" s="22">
        <v>1600</v>
      </c>
      <c r="H139" s="61">
        <f t="shared" si="9"/>
        <v>42057</v>
      </c>
      <c r="I139" s="81">
        <f t="shared" si="10"/>
        <v>2015</v>
      </c>
      <c r="J139" s="113">
        <f>VLOOKUP(K139,Kontoklasser!$A$1:$E$100,4,FALSE)</f>
        <v>1</v>
      </c>
      <c r="K139" s="94">
        <f t="shared" si="8"/>
        <v>19</v>
      </c>
      <c r="L139" s="97" t="str">
        <f>VLOOKUP(K139,Kontoklasser!$A$1:$E$100,3,FALSE)</f>
        <v>Tillgångar</v>
      </c>
    </row>
    <row r="140" spans="1:12" ht="13.2" customHeight="1" x14ac:dyDescent="0.25">
      <c r="A140" s="8">
        <v>9</v>
      </c>
      <c r="B140" s="21">
        <v>42057</v>
      </c>
      <c r="C140" s="82">
        <v>3890</v>
      </c>
      <c r="D140" s="16" t="s">
        <v>54</v>
      </c>
      <c r="E140" s="19" t="s">
        <v>49</v>
      </c>
      <c r="F140" s="16" t="s">
        <v>192</v>
      </c>
      <c r="G140" s="22">
        <v>-800</v>
      </c>
      <c r="H140" s="61">
        <f t="shared" si="9"/>
        <v>42057</v>
      </c>
      <c r="I140" s="81">
        <f t="shared" si="10"/>
        <v>2015</v>
      </c>
      <c r="J140" s="113">
        <f>VLOOKUP(K140,Kontoklasser!$A$1:$E$100,4,FALSE)</f>
        <v>3</v>
      </c>
      <c r="K140" s="94">
        <f t="shared" si="8"/>
        <v>38</v>
      </c>
      <c r="L140" s="97" t="str">
        <f>VLOOKUP(K140,Kontoklasser!$A$1:$E$100,3,FALSE)</f>
        <v xml:space="preserve">Rörelseintäkter </v>
      </c>
    </row>
    <row r="141" spans="1:12" ht="13.2" customHeight="1" x14ac:dyDescent="0.25">
      <c r="A141" s="8">
        <v>9</v>
      </c>
      <c r="B141" s="21">
        <v>42057</v>
      </c>
      <c r="C141" s="82">
        <v>3910</v>
      </c>
      <c r="D141" s="16" t="s">
        <v>12</v>
      </c>
      <c r="E141" s="19" t="s">
        <v>49</v>
      </c>
      <c r="F141" s="16" t="s">
        <v>192</v>
      </c>
      <c r="G141" s="22">
        <v>-800</v>
      </c>
      <c r="H141" s="61">
        <f t="shared" si="9"/>
        <v>42057</v>
      </c>
      <c r="I141" s="81">
        <f t="shared" si="10"/>
        <v>2015</v>
      </c>
      <c r="J141" s="113">
        <f>VLOOKUP(K141,Kontoklasser!$A$1:$E$100,4,FALSE)</f>
        <v>3</v>
      </c>
      <c r="K141" s="94">
        <f t="shared" si="8"/>
        <v>39</v>
      </c>
      <c r="L141" s="97" t="str">
        <f>VLOOKUP(K141,Kontoklasser!$A$1:$E$100,3,FALSE)</f>
        <v xml:space="preserve">Rörelseintäkter </v>
      </c>
    </row>
    <row r="142" spans="1:12" ht="13.2" customHeight="1" x14ac:dyDescent="0.25">
      <c r="A142" s="8">
        <v>9</v>
      </c>
      <c r="B142" s="21">
        <v>42057</v>
      </c>
      <c r="C142" s="82">
        <v>1920</v>
      </c>
      <c r="D142" s="16" t="s">
        <v>71</v>
      </c>
      <c r="E142" s="19" t="s">
        <v>49</v>
      </c>
      <c r="F142" s="16" t="s">
        <v>193</v>
      </c>
      <c r="G142" s="22">
        <v>1600</v>
      </c>
      <c r="H142" s="61">
        <f t="shared" si="9"/>
        <v>42057</v>
      </c>
      <c r="I142" s="81">
        <f t="shared" si="10"/>
        <v>2015</v>
      </c>
      <c r="J142" s="113">
        <f>VLOOKUP(K142,Kontoklasser!$A$1:$E$100,4,FALSE)</f>
        <v>1</v>
      </c>
      <c r="K142" s="94">
        <f t="shared" si="8"/>
        <v>19</v>
      </c>
      <c r="L142" s="97" t="str">
        <f>VLOOKUP(K142,Kontoklasser!$A$1:$E$100,3,FALSE)</f>
        <v>Tillgångar</v>
      </c>
    </row>
    <row r="143" spans="1:12" ht="13.2" customHeight="1" x14ac:dyDescent="0.25">
      <c r="A143" s="8">
        <v>9</v>
      </c>
      <c r="B143" s="21">
        <v>42057</v>
      </c>
      <c r="C143" s="82">
        <v>3890</v>
      </c>
      <c r="D143" s="16" t="s">
        <v>54</v>
      </c>
      <c r="E143" s="19" t="s">
        <v>49</v>
      </c>
      <c r="F143" s="16" t="s">
        <v>193</v>
      </c>
      <c r="G143" s="22">
        <v>-800</v>
      </c>
      <c r="H143" s="61">
        <f t="shared" si="9"/>
        <v>42057</v>
      </c>
      <c r="I143" s="81">
        <f t="shared" si="10"/>
        <v>2015</v>
      </c>
      <c r="J143" s="113">
        <f>VLOOKUP(K143,Kontoklasser!$A$1:$E$100,4,FALSE)</f>
        <v>3</v>
      </c>
      <c r="K143" s="94">
        <f t="shared" si="8"/>
        <v>38</v>
      </c>
      <c r="L143" s="97" t="str">
        <f>VLOOKUP(K143,Kontoklasser!$A$1:$E$100,3,FALSE)</f>
        <v xml:space="preserve">Rörelseintäkter </v>
      </c>
    </row>
    <row r="144" spans="1:12" ht="13.2" customHeight="1" x14ac:dyDescent="0.25">
      <c r="A144" s="8">
        <v>9</v>
      </c>
      <c r="B144" s="21">
        <v>42057</v>
      </c>
      <c r="C144" s="82">
        <v>3910</v>
      </c>
      <c r="D144" s="16" t="s">
        <v>12</v>
      </c>
      <c r="E144" s="19" t="s">
        <v>49</v>
      </c>
      <c r="F144" s="16" t="s">
        <v>193</v>
      </c>
      <c r="G144" s="22">
        <v>-800</v>
      </c>
      <c r="H144" s="61">
        <f t="shared" si="9"/>
        <v>42057</v>
      </c>
      <c r="I144" s="81">
        <f t="shared" si="10"/>
        <v>2015</v>
      </c>
      <c r="J144" s="113">
        <f>VLOOKUP(K144,Kontoklasser!$A$1:$E$100,4,FALSE)</f>
        <v>3</v>
      </c>
      <c r="K144" s="94">
        <f t="shared" si="8"/>
        <v>39</v>
      </c>
      <c r="L144" s="97" t="str">
        <f>VLOOKUP(K144,Kontoklasser!$A$1:$E$100,3,FALSE)</f>
        <v xml:space="preserve">Rörelseintäkter </v>
      </c>
    </row>
    <row r="145" spans="1:12" ht="13.2" customHeight="1" x14ac:dyDescent="0.25">
      <c r="A145" s="8">
        <v>9</v>
      </c>
      <c r="B145" s="21">
        <v>42057</v>
      </c>
      <c r="C145" s="82">
        <v>1920</v>
      </c>
      <c r="D145" s="16" t="s">
        <v>71</v>
      </c>
      <c r="E145" s="19" t="s">
        <v>49</v>
      </c>
      <c r="F145" s="16" t="s">
        <v>194</v>
      </c>
      <c r="G145" s="22">
        <v>1600</v>
      </c>
      <c r="H145" s="61">
        <f t="shared" si="9"/>
        <v>42057</v>
      </c>
      <c r="I145" s="81">
        <f t="shared" si="10"/>
        <v>2015</v>
      </c>
      <c r="J145" s="113">
        <f>VLOOKUP(K145,Kontoklasser!$A$1:$E$100,4,FALSE)</f>
        <v>1</v>
      </c>
      <c r="K145" s="94">
        <f t="shared" si="8"/>
        <v>19</v>
      </c>
      <c r="L145" s="97" t="str">
        <f>VLOOKUP(K145,Kontoklasser!$A$1:$E$100,3,FALSE)</f>
        <v>Tillgångar</v>
      </c>
    </row>
    <row r="146" spans="1:12" ht="13.2" customHeight="1" x14ac:dyDescent="0.25">
      <c r="A146" s="8">
        <v>9</v>
      </c>
      <c r="B146" s="21">
        <v>42057</v>
      </c>
      <c r="C146" s="82">
        <v>3890</v>
      </c>
      <c r="D146" s="16" t="s">
        <v>54</v>
      </c>
      <c r="E146" s="19" t="s">
        <v>49</v>
      </c>
      <c r="F146" s="16" t="s">
        <v>194</v>
      </c>
      <c r="G146" s="22">
        <v>-800</v>
      </c>
      <c r="H146" s="61">
        <f t="shared" si="9"/>
        <v>42057</v>
      </c>
      <c r="I146" s="81">
        <f t="shared" si="10"/>
        <v>2015</v>
      </c>
      <c r="J146" s="113">
        <f>VLOOKUP(K146,Kontoklasser!$A$1:$E$100,4,FALSE)</f>
        <v>3</v>
      </c>
      <c r="K146" s="94">
        <f t="shared" si="8"/>
        <v>38</v>
      </c>
      <c r="L146" s="97" t="str">
        <f>VLOOKUP(K146,Kontoklasser!$A$1:$E$100,3,FALSE)</f>
        <v xml:space="preserve">Rörelseintäkter </v>
      </c>
    </row>
    <row r="147" spans="1:12" ht="13.2" customHeight="1" x14ac:dyDescent="0.25">
      <c r="A147" s="8">
        <v>9</v>
      </c>
      <c r="B147" s="21">
        <v>42057</v>
      </c>
      <c r="C147" s="82">
        <v>3910</v>
      </c>
      <c r="D147" s="16" t="s">
        <v>12</v>
      </c>
      <c r="E147" s="19" t="s">
        <v>49</v>
      </c>
      <c r="F147" s="16" t="s">
        <v>194</v>
      </c>
      <c r="G147" s="22">
        <v>-800</v>
      </c>
      <c r="H147" s="61">
        <f t="shared" si="9"/>
        <v>42057</v>
      </c>
      <c r="I147" s="81">
        <f t="shared" si="10"/>
        <v>2015</v>
      </c>
      <c r="J147" s="113">
        <f>VLOOKUP(K147,Kontoklasser!$A$1:$E$100,4,FALSE)</f>
        <v>3</v>
      </c>
      <c r="K147" s="94">
        <f t="shared" si="8"/>
        <v>39</v>
      </c>
      <c r="L147" s="97" t="str">
        <f>VLOOKUP(K147,Kontoklasser!$A$1:$E$100,3,FALSE)</f>
        <v xml:space="preserve">Rörelseintäkter </v>
      </c>
    </row>
    <row r="148" spans="1:12" ht="13.2" customHeight="1" x14ac:dyDescent="0.25">
      <c r="A148" s="18">
        <v>10</v>
      </c>
      <c r="B148" s="33">
        <v>42066</v>
      </c>
      <c r="C148" s="18">
        <v>3894</v>
      </c>
      <c r="D148" s="23" t="s">
        <v>13</v>
      </c>
      <c r="E148" s="19" t="s">
        <v>49</v>
      </c>
      <c r="F148" s="9" t="s">
        <v>198</v>
      </c>
      <c r="G148" s="11">
        <v>-300</v>
      </c>
      <c r="H148" s="61">
        <f t="shared" si="9"/>
        <v>42066</v>
      </c>
      <c r="I148" s="81">
        <f t="shared" si="10"/>
        <v>2015</v>
      </c>
      <c r="J148" s="113">
        <f>VLOOKUP(K148,Kontoklasser!$A$1:$E$100,4,FALSE)</f>
        <v>3</v>
      </c>
      <c r="K148" s="94">
        <f t="shared" si="8"/>
        <v>38</v>
      </c>
      <c r="L148" s="97" t="str">
        <f>VLOOKUP(K148,Kontoklasser!$A$1:$E$100,3,FALSE)</f>
        <v xml:space="preserve">Rörelseintäkter </v>
      </c>
    </row>
    <row r="149" spans="1:12" ht="13.2" customHeight="1" x14ac:dyDescent="0.25">
      <c r="A149" s="18">
        <v>10</v>
      </c>
      <c r="B149" s="33">
        <v>42066</v>
      </c>
      <c r="C149" s="82">
        <v>1920</v>
      </c>
      <c r="D149" s="16" t="s">
        <v>71</v>
      </c>
      <c r="E149" s="19" t="s">
        <v>49</v>
      </c>
      <c r="F149" s="9" t="s">
        <v>198</v>
      </c>
      <c r="G149" s="11">
        <v>300</v>
      </c>
      <c r="H149" s="61">
        <f t="shared" si="9"/>
        <v>42066</v>
      </c>
      <c r="I149" s="81">
        <f t="shared" si="10"/>
        <v>2015</v>
      </c>
      <c r="J149" s="113">
        <f>VLOOKUP(K149,Kontoklasser!$A$1:$E$100,4,FALSE)</f>
        <v>1</v>
      </c>
      <c r="K149" s="94">
        <f t="shared" si="8"/>
        <v>19</v>
      </c>
      <c r="L149" s="97" t="str">
        <f>VLOOKUP(K149,Kontoklasser!$A$1:$E$100,3,FALSE)</f>
        <v>Tillgångar</v>
      </c>
    </row>
    <row r="150" spans="1:12" ht="13.2" customHeight="1" x14ac:dyDescent="0.25">
      <c r="A150" s="8">
        <v>11</v>
      </c>
      <c r="B150" s="21">
        <v>42069</v>
      </c>
      <c r="C150" s="82">
        <v>1910</v>
      </c>
      <c r="D150" s="16" t="s">
        <v>7</v>
      </c>
      <c r="E150" s="19" t="s">
        <v>49</v>
      </c>
      <c r="F150" s="16" t="s">
        <v>234</v>
      </c>
      <c r="G150" s="22">
        <v>3000</v>
      </c>
      <c r="H150" s="61">
        <f t="shared" si="9"/>
        <v>42069</v>
      </c>
      <c r="I150" s="81">
        <f t="shared" si="10"/>
        <v>2015</v>
      </c>
      <c r="J150" s="113">
        <f>VLOOKUP(K150,Kontoklasser!$A$1:$E$100,4,FALSE)</f>
        <v>1</v>
      </c>
      <c r="K150" s="94">
        <f t="shared" si="8"/>
        <v>19</v>
      </c>
      <c r="L150" s="97" t="str">
        <f>VLOOKUP(K150,Kontoklasser!$A$1:$E$100,3,FALSE)</f>
        <v>Tillgångar</v>
      </c>
    </row>
    <row r="151" spans="1:12" ht="13.2" customHeight="1" x14ac:dyDescent="0.25">
      <c r="A151" s="8">
        <v>11</v>
      </c>
      <c r="B151" s="21">
        <v>42069</v>
      </c>
      <c r="C151" s="82">
        <v>3310</v>
      </c>
      <c r="D151" s="16" t="s">
        <v>57</v>
      </c>
      <c r="E151" s="19" t="s">
        <v>49</v>
      </c>
      <c r="F151" s="16" t="s">
        <v>234</v>
      </c>
      <c r="G151" s="22">
        <v>-3000</v>
      </c>
      <c r="H151" s="61">
        <f t="shared" si="9"/>
        <v>42069</v>
      </c>
      <c r="I151" s="81">
        <f t="shared" si="10"/>
        <v>2015</v>
      </c>
      <c r="J151" s="113">
        <f>VLOOKUP(K151,Kontoklasser!$A$1:$E$100,4,FALSE)</f>
        <v>3</v>
      </c>
      <c r="K151" s="94">
        <f t="shared" si="8"/>
        <v>33</v>
      </c>
      <c r="L151" s="97" t="str">
        <f>VLOOKUP(K151,Kontoklasser!$A$1:$E$100,3,FALSE)</f>
        <v xml:space="preserve">Rörelseintäkter </v>
      </c>
    </row>
    <row r="152" spans="1:12" ht="13.2" customHeight="1" x14ac:dyDescent="0.25">
      <c r="A152" s="8">
        <v>12</v>
      </c>
      <c r="B152" s="21">
        <v>42074</v>
      </c>
      <c r="C152" s="82">
        <v>1920</v>
      </c>
      <c r="D152" s="16" t="s">
        <v>71</v>
      </c>
      <c r="E152" s="19" t="s">
        <v>49</v>
      </c>
      <c r="F152" s="16" t="s">
        <v>154</v>
      </c>
      <c r="G152" s="11">
        <v>-940</v>
      </c>
      <c r="H152" s="61">
        <f t="shared" si="9"/>
        <v>42074</v>
      </c>
      <c r="I152" s="81">
        <f t="shared" si="10"/>
        <v>2015</v>
      </c>
      <c r="J152" s="113">
        <f>VLOOKUP(K152,Kontoklasser!$A$1:$E$100,4,FALSE)</f>
        <v>1</v>
      </c>
      <c r="K152" s="94">
        <f t="shared" si="8"/>
        <v>19</v>
      </c>
      <c r="L152" s="97" t="str">
        <f>VLOOKUP(K152,Kontoklasser!$A$1:$E$100,3,FALSE)</f>
        <v>Tillgångar</v>
      </c>
    </row>
    <row r="153" spans="1:12" ht="13.2" customHeight="1" x14ac:dyDescent="0.25">
      <c r="A153" s="8">
        <v>12</v>
      </c>
      <c r="B153" s="21">
        <v>42074</v>
      </c>
      <c r="C153" s="82">
        <v>3310</v>
      </c>
      <c r="D153" s="16" t="s">
        <v>57</v>
      </c>
      <c r="E153" s="19" t="s">
        <v>49</v>
      </c>
      <c r="F153" s="16" t="s">
        <v>154</v>
      </c>
      <c r="G153" s="22">
        <v>940</v>
      </c>
      <c r="H153" s="61">
        <f t="shared" si="9"/>
        <v>42074</v>
      </c>
      <c r="I153" s="81">
        <f t="shared" si="10"/>
        <v>2015</v>
      </c>
      <c r="J153" s="113">
        <f>VLOOKUP(K153,Kontoklasser!$A$1:$E$100,4,FALSE)</f>
        <v>3</v>
      </c>
      <c r="K153" s="94">
        <f t="shared" si="8"/>
        <v>33</v>
      </c>
      <c r="L153" s="97" t="str">
        <f>VLOOKUP(K153,Kontoklasser!$A$1:$E$100,3,FALSE)</f>
        <v xml:space="preserve">Rörelseintäkter </v>
      </c>
    </row>
    <row r="154" spans="1:12" ht="13.2" customHeight="1" x14ac:dyDescent="0.25">
      <c r="A154" s="8">
        <v>12</v>
      </c>
      <c r="B154" s="21">
        <v>42074</v>
      </c>
      <c r="C154" s="82">
        <v>1920</v>
      </c>
      <c r="D154" s="16" t="s">
        <v>71</v>
      </c>
      <c r="E154" s="19" t="s">
        <v>49</v>
      </c>
      <c r="F154" s="16" t="s">
        <v>217</v>
      </c>
      <c r="G154" s="22">
        <v>-2500</v>
      </c>
      <c r="H154" s="61">
        <f t="shared" si="9"/>
        <v>42074</v>
      </c>
      <c r="I154" s="81">
        <f t="shared" si="10"/>
        <v>2015</v>
      </c>
      <c r="J154" s="113">
        <f>VLOOKUP(K154,Kontoklasser!$A$1:$E$100,4,FALSE)</f>
        <v>1</v>
      </c>
      <c r="K154" s="94">
        <f t="shared" si="8"/>
        <v>19</v>
      </c>
      <c r="L154" s="97" t="str">
        <f>VLOOKUP(K154,Kontoklasser!$A$1:$E$100,3,FALSE)</f>
        <v>Tillgångar</v>
      </c>
    </row>
    <row r="155" spans="1:12" ht="13.2" customHeight="1" x14ac:dyDescent="0.25">
      <c r="A155" s="8">
        <v>12</v>
      </c>
      <c r="B155" s="21">
        <v>42074</v>
      </c>
      <c r="C155" s="82">
        <v>6450</v>
      </c>
      <c r="D155" s="16" t="s">
        <v>53</v>
      </c>
      <c r="E155" s="18">
        <v>100</v>
      </c>
      <c r="F155" s="16" t="s">
        <v>217</v>
      </c>
      <c r="G155" s="22">
        <v>2500</v>
      </c>
      <c r="H155" s="61">
        <f t="shared" si="9"/>
        <v>42074</v>
      </c>
      <c r="I155" s="81">
        <f t="shared" si="10"/>
        <v>2015</v>
      </c>
      <c r="J155" s="113">
        <f>VLOOKUP(K155,Kontoklasser!$A$1:$E$100,4,FALSE)</f>
        <v>4</v>
      </c>
      <c r="K155" s="94">
        <f t="shared" si="8"/>
        <v>64</v>
      </c>
      <c r="L155" s="97" t="str">
        <f>VLOOKUP(K155,Kontoklasser!$A$1:$E$100,3,FALSE)</f>
        <v xml:space="preserve">Rörelsekostnader </v>
      </c>
    </row>
    <row r="156" spans="1:12" ht="13.2" customHeight="1" x14ac:dyDescent="0.25">
      <c r="A156" s="8">
        <v>13</v>
      </c>
      <c r="B156" s="21">
        <v>42081</v>
      </c>
      <c r="C156" s="82">
        <v>1920</v>
      </c>
      <c r="D156" s="16" t="s">
        <v>71</v>
      </c>
      <c r="E156" s="19" t="s">
        <v>49</v>
      </c>
      <c r="F156" s="16" t="s">
        <v>208</v>
      </c>
      <c r="G156" s="22">
        <v>-30000</v>
      </c>
      <c r="H156" s="61">
        <f t="shared" si="9"/>
        <v>42081</v>
      </c>
      <c r="I156" s="81">
        <f t="shared" si="10"/>
        <v>2015</v>
      </c>
      <c r="J156" s="113">
        <f>VLOOKUP(K156,Kontoklasser!$A$1:$E$100,4,FALSE)</f>
        <v>1</v>
      </c>
      <c r="K156" s="94">
        <f t="shared" si="8"/>
        <v>19</v>
      </c>
      <c r="L156" s="97" t="str">
        <f>VLOOKUP(K156,Kontoklasser!$A$1:$E$100,3,FALSE)</f>
        <v>Tillgångar</v>
      </c>
    </row>
    <row r="157" spans="1:12" ht="13.2" customHeight="1" x14ac:dyDescent="0.25">
      <c r="A157" s="8">
        <v>13</v>
      </c>
      <c r="B157" s="21">
        <v>42081</v>
      </c>
      <c r="C157" s="82">
        <v>5110</v>
      </c>
      <c r="D157" s="16" t="s">
        <v>14</v>
      </c>
      <c r="E157" s="19">
        <v>100</v>
      </c>
      <c r="F157" s="16" t="s">
        <v>208</v>
      </c>
      <c r="G157" s="22">
        <v>30000</v>
      </c>
      <c r="H157" s="61">
        <f t="shared" si="9"/>
        <v>42081</v>
      </c>
      <c r="I157" s="81">
        <f t="shared" si="10"/>
        <v>2015</v>
      </c>
      <c r="J157" s="113">
        <f>VLOOKUP(K157,Kontoklasser!$A$1:$E$100,4,FALSE)</f>
        <v>4</v>
      </c>
      <c r="K157" s="94">
        <f t="shared" si="8"/>
        <v>51</v>
      </c>
      <c r="L157" s="97" t="str">
        <f>VLOOKUP(K157,Kontoklasser!$A$1:$E$100,3,FALSE)</f>
        <v xml:space="preserve">Rörelsekostnader </v>
      </c>
    </row>
    <row r="158" spans="1:12" ht="13.2" customHeight="1" x14ac:dyDescent="0.25">
      <c r="A158" s="18">
        <v>14</v>
      </c>
      <c r="B158" s="32">
        <v>42092</v>
      </c>
      <c r="C158" s="18">
        <v>3894</v>
      </c>
      <c r="D158" s="9" t="s">
        <v>13</v>
      </c>
      <c r="E158" s="19" t="s">
        <v>49</v>
      </c>
      <c r="F158" s="9" t="s">
        <v>198</v>
      </c>
      <c r="G158" s="11">
        <v>-300</v>
      </c>
      <c r="H158" s="61">
        <f t="shared" si="9"/>
        <v>42092</v>
      </c>
      <c r="I158" s="81">
        <f t="shared" si="10"/>
        <v>2015</v>
      </c>
      <c r="J158" s="113">
        <f>VLOOKUP(K158,Kontoklasser!$A$1:$E$100,4,FALSE)</f>
        <v>3</v>
      </c>
      <c r="K158" s="94">
        <f t="shared" si="8"/>
        <v>38</v>
      </c>
      <c r="L158" s="97" t="str">
        <f>VLOOKUP(K158,Kontoklasser!$A$1:$E$100,3,FALSE)</f>
        <v xml:space="preserve">Rörelseintäkter </v>
      </c>
    </row>
    <row r="159" spans="1:12" ht="13.2" customHeight="1" x14ac:dyDescent="0.25">
      <c r="A159" s="18">
        <v>14</v>
      </c>
      <c r="B159" s="32">
        <v>42092</v>
      </c>
      <c r="C159" s="82">
        <v>1920</v>
      </c>
      <c r="D159" s="16" t="s">
        <v>71</v>
      </c>
      <c r="E159" s="19" t="s">
        <v>49</v>
      </c>
      <c r="F159" s="9" t="s">
        <v>198</v>
      </c>
      <c r="G159" s="11">
        <v>300</v>
      </c>
      <c r="H159" s="61">
        <f t="shared" si="9"/>
        <v>42092</v>
      </c>
      <c r="I159" s="81">
        <f t="shared" si="10"/>
        <v>2015</v>
      </c>
      <c r="J159" s="113">
        <f>VLOOKUP(K159,Kontoklasser!$A$1:$E$100,4,FALSE)</f>
        <v>1</v>
      </c>
      <c r="K159" s="94">
        <f t="shared" si="8"/>
        <v>19</v>
      </c>
      <c r="L159" s="97" t="str">
        <f>VLOOKUP(K159,Kontoklasser!$A$1:$E$100,3,FALSE)</f>
        <v>Tillgångar</v>
      </c>
    </row>
    <row r="160" spans="1:12" ht="13.2" customHeight="1" x14ac:dyDescent="0.25">
      <c r="A160" s="18">
        <v>15</v>
      </c>
      <c r="B160" s="32">
        <v>42093</v>
      </c>
      <c r="C160" s="18">
        <v>3894</v>
      </c>
      <c r="D160" s="9" t="s">
        <v>13</v>
      </c>
      <c r="E160" s="19" t="s">
        <v>49</v>
      </c>
      <c r="F160" s="9" t="s">
        <v>198</v>
      </c>
      <c r="G160" s="11">
        <v>-300</v>
      </c>
      <c r="H160" s="61">
        <f t="shared" si="9"/>
        <v>42093</v>
      </c>
      <c r="I160" s="81">
        <f t="shared" si="10"/>
        <v>2015</v>
      </c>
      <c r="J160" s="113">
        <f>VLOOKUP(K160,Kontoklasser!$A$1:$E$100,4,FALSE)</f>
        <v>3</v>
      </c>
      <c r="K160" s="94">
        <f t="shared" si="8"/>
        <v>38</v>
      </c>
      <c r="L160" s="97" t="str">
        <f>VLOOKUP(K160,Kontoklasser!$A$1:$E$100,3,FALSE)</f>
        <v xml:space="preserve">Rörelseintäkter </v>
      </c>
    </row>
    <row r="161" spans="1:12" ht="13.2" customHeight="1" x14ac:dyDescent="0.25">
      <c r="A161" s="18">
        <v>15</v>
      </c>
      <c r="B161" s="32">
        <v>42093</v>
      </c>
      <c r="C161" s="82">
        <v>1920</v>
      </c>
      <c r="D161" s="16" t="s">
        <v>71</v>
      </c>
      <c r="E161" s="19" t="s">
        <v>49</v>
      </c>
      <c r="F161" s="9" t="s">
        <v>198</v>
      </c>
      <c r="G161" s="11">
        <v>300</v>
      </c>
      <c r="H161" s="61">
        <f t="shared" si="9"/>
        <v>42093</v>
      </c>
      <c r="I161" s="81">
        <f t="shared" si="10"/>
        <v>2015</v>
      </c>
      <c r="J161" s="113">
        <f>VLOOKUP(K161,Kontoklasser!$A$1:$E$100,4,FALSE)</f>
        <v>1</v>
      </c>
      <c r="K161" s="94">
        <f t="shared" si="8"/>
        <v>19</v>
      </c>
      <c r="L161" s="97" t="str">
        <f>VLOOKUP(K161,Kontoklasser!$A$1:$E$100,3,FALSE)</f>
        <v>Tillgångar</v>
      </c>
    </row>
    <row r="162" spans="1:12" ht="13.2" customHeight="1" x14ac:dyDescent="0.25">
      <c r="A162" s="8">
        <v>16</v>
      </c>
      <c r="B162" s="21">
        <v>42094</v>
      </c>
      <c r="C162" s="82">
        <v>1920</v>
      </c>
      <c r="D162" s="16" t="s">
        <v>71</v>
      </c>
      <c r="E162" s="19" t="s">
        <v>49</v>
      </c>
      <c r="F162" s="16" t="s">
        <v>233</v>
      </c>
      <c r="G162" s="22">
        <v>1500</v>
      </c>
      <c r="H162" s="61">
        <f t="shared" si="9"/>
        <v>42094</v>
      </c>
      <c r="I162" s="81">
        <f t="shared" si="10"/>
        <v>2015</v>
      </c>
      <c r="J162" s="113">
        <f>VLOOKUP(K162,Kontoklasser!$A$1:$E$100,4,FALSE)</f>
        <v>1</v>
      </c>
      <c r="K162" s="94">
        <f t="shared" si="8"/>
        <v>19</v>
      </c>
      <c r="L162" s="97" t="str">
        <f>VLOOKUP(K162,Kontoklasser!$A$1:$E$100,3,FALSE)</f>
        <v>Tillgångar</v>
      </c>
    </row>
    <row r="163" spans="1:12" ht="13.2" customHeight="1" x14ac:dyDescent="0.25">
      <c r="A163" s="8">
        <v>16</v>
      </c>
      <c r="B163" s="21">
        <v>42094</v>
      </c>
      <c r="C163" s="82">
        <v>3896</v>
      </c>
      <c r="D163" s="16" t="s">
        <v>146</v>
      </c>
      <c r="E163" s="19" t="s">
        <v>49</v>
      </c>
      <c r="F163" s="16" t="s">
        <v>233</v>
      </c>
      <c r="G163" s="22">
        <v>-1500</v>
      </c>
      <c r="H163" s="61">
        <f t="shared" si="9"/>
        <v>42094</v>
      </c>
      <c r="I163" s="81">
        <f t="shared" si="10"/>
        <v>2015</v>
      </c>
      <c r="J163" s="113">
        <f>VLOOKUP(K163,Kontoklasser!$A$1:$E$100,4,FALSE)</f>
        <v>3</v>
      </c>
      <c r="K163" s="94">
        <f t="shared" si="8"/>
        <v>38</v>
      </c>
      <c r="L163" s="97" t="str">
        <f>VLOOKUP(K163,Kontoklasser!$A$1:$E$100,3,FALSE)</f>
        <v xml:space="preserve">Rörelseintäkter </v>
      </c>
    </row>
    <row r="164" spans="1:12" ht="13.2" customHeight="1" x14ac:dyDescent="0.25">
      <c r="A164" s="18">
        <v>17</v>
      </c>
      <c r="B164" s="33">
        <v>42108</v>
      </c>
      <c r="C164" s="18">
        <v>3894</v>
      </c>
      <c r="D164" s="23" t="s">
        <v>13</v>
      </c>
      <c r="E164" s="19" t="s">
        <v>49</v>
      </c>
      <c r="F164" s="9" t="s">
        <v>198</v>
      </c>
      <c r="G164" s="11">
        <v>-300</v>
      </c>
      <c r="H164" s="61">
        <f t="shared" si="9"/>
        <v>42108</v>
      </c>
      <c r="I164" s="81">
        <f t="shared" si="10"/>
        <v>2015</v>
      </c>
      <c r="J164" s="113">
        <f>VLOOKUP(K164,Kontoklasser!$A$1:$E$100,4,FALSE)</f>
        <v>3</v>
      </c>
      <c r="K164" s="94">
        <f t="shared" si="8"/>
        <v>38</v>
      </c>
      <c r="L164" s="97" t="str">
        <f>VLOOKUP(K164,Kontoklasser!$A$1:$E$100,3,FALSE)</f>
        <v xml:space="preserve">Rörelseintäkter </v>
      </c>
    </row>
    <row r="165" spans="1:12" ht="13.2" customHeight="1" x14ac:dyDescent="0.25">
      <c r="A165" s="18">
        <v>17</v>
      </c>
      <c r="B165" s="33">
        <v>42108</v>
      </c>
      <c r="C165" s="82">
        <v>1920</v>
      </c>
      <c r="D165" s="16" t="s">
        <v>71</v>
      </c>
      <c r="E165" s="19" t="s">
        <v>49</v>
      </c>
      <c r="F165" s="9" t="s">
        <v>198</v>
      </c>
      <c r="G165" s="11">
        <v>300</v>
      </c>
      <c r="H165" s="61">
        <f t="shared" si="9"/>
        <v>42108</v>
      </c>
      <c r="I165" s="81">
        <f t="shared" si="10"/>
        <v>2015</v>
      </c>
      <c r="J165" s="113">
        <f>VLOOKUP(K165,Kontoklasser!$A$1:$E$100,4,FALSE)</f>
        <v>1</v>
      </c>
      <c r="K165" s="94">
        <f t="shared" si="8"/>
        <v>19</v>
      </c>
      <c r="L165" s="97" t="str">
        <f>VLOOKUP(K165,Kontoklasser!$A$1:$E$100,3,FALSE)</f>
        <v>Tillgångar</v>
      </c>
    </row>
    <row r="166" spans="1:12" ht="13.2" customHeight="1" x14ac:dyDescent="0.25">
      <c r="A166" s="18">
        <v>17</v>
      </c>
      <c r="B166" s="32">
        <v>42108</v>
      </c>
      <c r="C166" s="18">
        <v>3894</v>
      </c>
      <c r="D166" s="9" t="s">
        <v>13</v>
      </c>
      <c r="E166" s="19" t="s">
        <v>49</v>
      </c>
      <c r="F166" s="9" t="s">
        <v>198</v>
      </c>
      <c r="G166" s="11">
        <v>-300</v>
      </c>
      <c r="H166" s="61">
        <f t="shared" si="9"/>
        <v>42108</v>
      </c>
      <c r="I166" s="81">
        <f t="shared" si="10"/>
        <v>2015</v>
      </c>
      <c r="J166" s="113">
        <f>VLOOKUP(K166,Kontoklasser!$A$1:$E$100,4,FALSE)</f>
        <v>3</v>
      </c>
      <c r="K166" s="94">
        <f t="shared" si="8"/>
        <v>38</v>
      </c>
      <c r="L166" s="97" t="str">
        <f>VLOOKUP(K166,Kontoklasser!$A$1:$E$100,3,FALSE)</f>
        <v xml:space="preserve">Rörelseintäkter </v>
      </c>
    </row>
    <row r="167" spans="1:12" ht="13.2" customHeight="1" x14ac:dyDescent="0.25">
      <c r="A167" s="18">
        <v>17</v>
      </c>
      <c r="B167" s="32">
        <v>42108</v>
      </c>
      <c r="C167" s="82">
        <v>1920</v>
      </c>
      <c r="D167" s="16" t="s">
        <v>71</v>
      </c>
      <c r="E167" s="19" t="s">
        <v>49</v>
      </c>
      <c r="F167" s="9" t="s">
        <v>198</v>
      </c>
      <c r="G167" s="11">
        <v>300</v>
      </c>
      <c r="H167" s="61">
        <f t="shared" si="9"/>
        <v>42108</v>
      </c>
      <c r="I167" s="81">
        <f t="shared" si="10"/>
        <v>2015</v>
      </c>
      <c r="J167" s="113">
        <f>VLOOKUP(K167,Kontoklasser!$A$1:$E$100,4,FALSE)</f>
        <v>1</v>
      </c>
      <c r="K167" s="94">
        <f t="shared" si="8"/>
        <v>19</v>
      </c>
      <c r="L167" s="97" t="str">
        <f>VLOOKUP(K167,Kontoklasser!$A$1:$E$100,3,FALSE)</f>
        <v>Tillgångar</v>
      </c>
    </row>
    <row r="168" spans="1:12" ht="13.2" customHeight="1" x14ac:dyDescent="0.25">
      <c r="A168" s="18">
        <v>17</v>
      </c>
      <c r="B168" s="32">
        <v>42108</v>
      </c>
      <c r="C168" s="18">
        <v>3894</v>
      </c>
      <c r="D168" s="9" t="s">
        <v>13</v>
      </c>
      <c r="E168" s="19" t="s">
        <v>49</v>
      </c>
      <c r="F168" s="9" t="s">
        <v>198</v>
      </c>
      <c r="G168" s="11">
        <v>-300</v>
      </c>
      <c r="H168" s="61">
        <f t="shared" si="9"/>
        <v>42108</v>
      </c>
      <c r="I168" s="81">
        <f t="shared" si="10"/>
        <v>2015</v>
      </c>
      <c r="J168" s="113">
        <f>VLOOKUP(K168,Kontoklasser!$A$1:$E$100,4,FALSE)</f>
        <v>3</v>
      </c>
      <c r="K168" s="94">
        <f t="shared" si="8"/>
        <v>38</v>
      </c>
      <c r="L168" s="97" t="str">
        <f>VLOOKUP(K168,Kontoklasser!$A$1:$E$100,3,FALSE)</f>
        <v xml:space="preserve">Rörelseintäkter </v>
      </c>
    </row>
    <row r="169" spans="1:12" ht="13.2" customHeight="1" x14ac:dyDescent="0.25">
      <c r="A169" s="18">
        <v>17</v>
      </c>
      <c r="B169" s="32">
        <v>42108</v>
      </c>
      <c r="C169" s="82">
        <v>1920</v>
      </c>
      <c r="D169" s="16" t="s">
        <v>71</v>
      </c>
      <c r="E169" s="19" t="s">
        <v>49</v>
      </c>
      <c r="F169" s="9" t="s">
        <v>198</v>
      </c>
      <c r="G169" s="11">
        <v>300</v>
      </c>
      <c r="H169" s="61">
        <f t="shared" si="9"/>
        <v>42108</v>
      </c>
      <c r="I169" s="81">
        <f t="shared" si="10"/>
        <v>2015</v>
      </c>
      <c r="J169" s="113">
        <f>VLOOKUP(K169,Kontoklasser!$A$1:$E$100,4,FALSE)</f>
        <v>1</v>
      </c>
      <c r="K169" s="94">
        <f t="shared" si="8"/>
        <v>19</v>
      </c>
      <c r="L169" s="97" t="str">
        <f>VLOOKUP(K169,Kontoklasser!$A$1:$E$100,3,FALSE)</f>
        <v>Tillgångar</v>
      </c>
    </row>
    <row r="170" spans="1:12" ht="13.2" customHeight="1" x14ac:dyDescent="0.25">
      <c r="A170" s="18">
        <v>18</v>
      </c>
      <c r="B170" s="33">
        <v>42109</v>
      </c>
      <c r="C170" s="18">
        <v>3894</v>
      </c>
      <c r="D170" s="23" t="s">
        <v>13</v>
      </c>
      <c r="E170" s="19" t="s">
        <v>49</v>
      </c>
      <c r="F170" s="9" t="s">
        <v>198</v>
      </c>
      <c r="G170" s="11">
        <v>-300</v>
      </c>
      <c r="H170" s="61">
        <f t="shared" si="9"/>
        <v>42109</v>
      </c>
      <c r="I170" s="81">
        <f t="shared" si="10"/>
        <v>2015</v>
      </c>
      <c r="J170" s="113">
        <f>VLOOKUP(K170,Kontoklasser!$A$1:$E$100,4,FALSE)</f>
        <v>3</v>
      </c>
      <c r="K170" s="94">
        <f t="shared" si="8"/>
        <v>38</v>
      </c>
      <c r="L170" s="97" t="str">
        <f>VLOOKUP(K170,Kontoklasser!$A$1:$E$100,3,FALSE)</f>
        <v xml:space="preserve">Rörelseintäkter </v>
      </c>
    </row>
    <row r="171" spans="1:12" ht="13.2" customHeight="1" x14ac:dyDescent="0.25">
      <c r="A171" s="18">
        <v>18</v>
      </c>
      <c r="B171" s="32">
        <v>42109</v>
      </c>
      <c r="C171" s="82">
        <v>1920</v>
      </c>
      <c r="D171" s="16" t="s">
        <v>71</v>
      </c>
      <c r="E171" s="19" t="s">
        <v>49</v>
      </c>
      <c r="F171" s="9" t="s">
        <v>198</v>
      </c>
      <c r="G171" s="11">
        <v>300</v>
      </c>
      <c r="H171" s="61">
        <f t="shared" si="9"/>
        <v>42109</v>
      </c>
      <c r="I171" s="81">
        <f t="shared" si="10"/>
        <v>2015</v>
      </c>
      <c r="J171" s="113">
        <f>VLOOKUP(K171,Kontoklasser!$A$1:$E$100,4,FALSE)</f>
        <v>1</v>
      </c>
      <c r="K171" s="94">
        <f t="shared" si="8"/>
        <v>19</v>
      </c>
      <c r="L171" s="97" t="str">
        <f>VLOOKUP(K171,Kontoklasser!$A$1:$E$100,3,FALSE)</f>
        <v>Tillgångar</v>
      </c>
    </row>
    <row r="172" spans="1:12" ht="13.2" customHeight="1" x14ac:dyDescent="0.25">
      <c r="A172" s="18">
        <v>18</v>
      </c>
      <c r="B172" s="32">
        <v>42109</v>
      </c>
      <c r="C172" s="18">
        <v>3894</v>
      </c>
      <c r="D172" s="9" t="s">
        <v>13</v>
      </c>
      <c r="E172" s="19" t="s">
        <v>49</v>
      </c>
      <c r="F172" s="9" t="s">
        <v>198</v>
      </c>
      <c r="G172" s="11">
        <v>-300</v>
      </c>
      <c r="H172" s="61">
        <f t="shared" si="9"/>
        <v>42109</v>
      </c>
      <c r="I172" s="81">
        <f t="shared" si="10"/>
        <v>2015</v>
      </c>
      <c r="J172" s="113">
        <f>VLOOKUP(K172,Kontoklasser!$A$1:$E$100,4,FALSE)</f>
        <v>3</v>
      </c>
      <c r="K172" s="94">
        <f t="shared" si="8"/>
        <v>38</v>
      </c>
      <c r="L172" s="97" t="str">
        <f>VLOOKUP(K172,Kontoklasser!$A$1:$E$100,3,FALSE)</f>
        <v xml:space="preserve">Rörelseintäkter </v>
      </c>
    </row>
    <row r="173" spans="1:12" ht="13.2" customHeight="1" x14ac:dyDescent="0.25">
      <c r="A173" s="18">
        <v>18</v>
      </c>
      <c r="B173" s="33">
        <v>42109</v>
      </c>
      <c r="C173" s="82">
        <v>1920</v>
      </c>
      <c r="D173" s="16" t="s">
        <v>71</v>
      </c>
      <c r="E173" s="19" t="s">
        <v>49</v>
      </c>
      <c r="F173" s="9" t="s">
        <v>198</v>
      </c>
      <c r="G173" s="11">
        <v>300</v>
      </c>
      <c r="H173" s="61">
        <f t="shared" si="9"/>
        <v>42109</v>
      </c>
      <c r="I173" s="81">
        <f t="shared" si="10"/>
        <v>2015</v>
      </c>
      <c r="J173" s="113">
        <f>VLOOKUP(K173,Kontoklasser!$A$1:$E$100,4,FALSE)</f>
        <v>1</v>
      </c>
      <c r="K173" s="94">
        <f t="shared" si="8"/>
        <v>19</v>
      </c>
      <c r="L173" s="97" t="str">
        <f>VLOOKUP(K173,Kontoklasser!$A$1:$E$100,3,FALSE)</f>
        <v>Tillgångar</v>
      </c>
    </row>
    <row r="174" spans="1:12" ht="13.2" customHeight="1" x14ac:dyDescent="0.25">
      <c r="A174" s="18">
        <v>19</v>
      </c>
      <c r="B174" s="32">
        <v>42112</v>
      </c>
      <c r="C174" s="18">
        <v>3894</v>
      </c>
      <c r="D174" s="23" t="s">
        <v>13</v>
      </c>
      <c r="E174" s="19" t="s">
        <v>49</v>
      </c>
      <c r="F174" s="9" t="s">
        <v>198</v>
      </c>
      <c r="G174" s="11">
        <v>-300</v>
      </c>
      <c r="H174" s="61">
        <f t="shared" si="9"/>
        <v>42112</v>
      </c>
      <c r="I174" s="81">
        <f t="shared" si="10"/>
        <v>2015</v>
      </c>
      <c r="J174" s="113">
        <f>VLOOKUP(K174,Kontoklasser!$A$1:$E$100,4,FALSE)</f>
        <v>3</v>
      </c>
      <c r="K174" s="94">
        <f t="shared" si="8"/>
        <v>38</v>
      </c>
      <c r="L174" s="97" t="str">
        <f>VLOOKUP(K174,Kontoklasser!$A$1:$E$100,3,FALSE)</f>
        <v xml:space="preserve">Rörelseintäkter </v>
      </c>
    </row>
    <row r="175" spans="1:12" ht="13.2" customHeight="1" x14ac:dyDescent="0.25">
      <c r="A175" s="18">
        <v>19</v>
      </c>
      <c r="B175" s="32">
        <v>42112</v>
      </c>
      <c r="C175" s="82">
        <v>1920</v>
      </c>
      <c r="D175" s="16" t="s">
        <v>71</v>
      </c>
      <c r="E175" s="19" t="s">
        <v>49</v>
      </c>
      <c r="F175" s="9" t="s">
        <v>198</v>
      </c>
      <c r="G175" s="11">
        <v>300</v>
      </c>
      <c r="H175" s="61">
        <f t="shared" si="9"/>
        <v>42112</v>
      </c>
      <c r="I175" s="81">
        <f t="shared" si="10"/>
        <v>2015</v>
      </c>
      <c r="J175" s="113">
        <f>VLOOKUP(K175,Kontoklasser!$A$1:$E$100,4,FALSE)</f>
        <v>1</v>
      </c>
      <c r="K175" s="94">
        <f t="shared" si="8"/>
        <v>19</v>
      </c>
      <c r="L175" s="97" t="str">
        <f>VLOOKUP(K175,Kontoklasser!$A$1:$E$100,3,FALSE)</f>
        <v>Tillgångar</v>
      </c>
    </row>
    <row r="176" spans="1:12" ht="13.2" customHeight="1" x14ac:dyDescent="0.25">
      <c r="A176" s="18">
        <v>19</v>
      </c>
      <c r="B176" s="33">
        <v>42112</v>
      </c>
      <c r="C176" s="18">
        <v>3894</v>
      </c>
      <c r="D176" s="23" t="s">
        <v>13</v>
      </c>
      <c r="E176" s="19" t="s">
        <v>49</v>
      </c>
      <c r="F176" s="9" t="s">
        <v>198</v>
      </c>
      <c r="G176" s="11">
        <v>-300</v>
      </c>
      <c r="H176" s="61">
        <f t="shared" si="9"/>
        <v>42112</v>
      </c>
      <c r="I176" s="81">
        <f t="shared" si="10"/>
        <v>2015</v>
      </c>
      <c r="J176" s="113">
        <f>VLOOKUP(K176,Kontoklasser!$A$1:$E$100,4,FALSE)</f>
        <v>3</v>
      </c>
      <c r="K176" s="94">
        <f t="shared" si="8"/>
        <v>38</v>
      </c>
      <c r="L176" s="97" t="str">
        <f>VLOOKUP(K176,Kontoklasser!$A$1:$E$100,3,FALSE)</f>
        <v xml:space="preserve">Rörelseintäkter </v>
      </c>
    </row>
    <row r="177" spans="1:12" ht="13.2" customHeight="1" x14ac:dyDescent="0.25">
      <c r="A177" s="18">
        <v>19</v>
      </c>
      <c r="B177" s="33">
        <v>42112</v>
      </c>
      <c r="C177" s="82">
        <v>1920</v>
      </c>
      <c r="D177" s="16" t="s">
        <v>71</v>
      </c>
      <c r="E177" s="19" t="s">
        <v>49</v>
      </c>
      <c r="F177" s="9" t="s">
        <v>198</v>
      </c>
      <c r="G177" s="11">
        <v>300</v>
      </c>
      <c r="H177" s="61">
        <f t="shared" si="9"/>
        <v>42112</v>
      </c>
      <c r="I177" s="81">
        <f t="shared" si="10"/>
        <v>2015</v>
      </c>
      <c r="J177" s="113">
        <f>VLOOKUP(K177,Kontoklasser!$A$1:$E$100,4,FALSE)</f>
        <v>1</v>
      </c>
      <c r="K177" s="94">
        <f t="shared" si="8"/>
        <v>19</v>
      </c>
      <c r="L177" s="97" t="str">
        <f>VLOOKUP(K177,Kontoklasser!$A$1:$E$100,3,FALSE)</f>
        <v>Tillgångar</v>
      </c>
    </row>
    <row r="178" spans="1:12" ht="13.2" customHeight="1" x14ac:dyDescent="0.25">
      <c r="A178" s="18">
        <v>19</v>
      </c>
      <c r="B178" s="32">
        <v>42112</v>
      </c>
      <c r="C178" s="18">
        <v>3894</v>
      </c>
      <c r="D178" s="9" t="s">
        <v>13</v>
      </c>
      <c r="E178" s="19" t="s">
        <v>49</v>
      </c>
      <c r="F178" s="9" t="s">
        <v>198</v>
      </c>
      <c r="G178" s="11">
        <v>-300</v>
      </c>
      <c r="H178" s="61">
        <f t="shared" si="9"/>
        <v>42112</v>
      </c>
      <c r="I178" s="81">
        <f t="shared" si="10"/>
        <v>2015</v>
      </c>
      <c r="J178" s="113">
        <f>VLOOKUP(K178,Kontoklasser!$A$1:$E$100,4,FALSE)</f>
        <v>3</v>
      </c>
      <c r="K178" s="94">
        <f t="shared" si="8"/>
        <v>38</v>
      </c>
      <c r="L178" s="97" t="str">
        <f>VLOOKUP(K178,Kontoklasser!$A$1:$E$100,3,FALSE)</f>
        <v xml:space="preserve">Rörelseintäkter </v>
      </c>
    </row>
    <row r="179" spans="1:12" ht="13.2" customHeight="1" x14ac:dyDescent="0.25">
      <c r="A179" s="18">
        <v>19</v>
      </c>
      <c r="B179" s="32">
        <v>42112</v>
      </c>
      <c r="C179" s="82">
        <v>1920</v>
      </c>
      <c r="D179" s="16" t="s">
        <v>71</v>
      </c>
      <c r="E179" s="19" t="s">
        <v>49</v>
      </c>
      <c r="F179" s="9" t="s">
        <v>198</v>
      </c>
      <c r="G179" s="11">
        <v>300</v>
      </c>
      <c r="H179" s="61">
        <f t="shared" si="9"/>
        <v>42112</v>
      </c>
      <c r="I179" s="81">
        <f t="shared" si="10"/>
        <v>2015</v>
      </c>
      <c r="J179" s="113">
        <f>VLOOKUP(K179,Kontoklasser!$A$1:$E$100,4,FALSE)</f>
        <v>1</v>
      </c>
      <c r="K179" s="94">
        <f t="shared" si="8"/>
        <v>19</v>
      </c>
      <c r="L179" s="97" t="str">
        <f>VLOOKUP(K179,Kontoklasser!$A$1:$E$100,3,FALSE)</f>
        <v>Tillgångar</v>
      </c>
    </row>
    <row r="180" spans="1:12" ht="13.2" customHeight="1" x14ac:dyDescent="0.25">
      <c r="A180" s="8">
        <v>19</v>
      </c>
      <c r="B180" s="21">
        <v>42112</v>
      </c>
      <c r="C180" s="82">
        <v>1920</v>
      </c>
      <c r="D180" s="16" t="s">
        <v>71</v>
      </c>
      <c r="E180" s="19" t="s">
        <v>49</v>
      </c>
      <c r="F180" s="16" t="s">
        <v>231</v>
      </c>
      <c r="G180" s="22">
        <v>1500</v>
      </c>
      <c r="H180" s="61">
        <f t="shared" si="9"/>
        <v>42112</v>
      </c>
      <c r="I180" s="81">
        <f t="shared" si="10"/>
        <v>2015</v>
      </c>
      <c r="J180" s="113">
        <f>VLOOKUP(K180,Kontoklasser!$A$1:$E$100,4,FALSE)</f>
        <v>1</v>
      </c>
      <c r="K180" s="94">
        <f t="shared" si="8"/>
        <v>19</v>
      </c>
      <c r="L180" s="97" t="str">
        <f>VLOOKUP(K180,Kontoklasser!$A$1:$E$100,3,FALSE)</f>
        <v>Tillgångar</v>
      </c>
    </row>
    <row r="181" spans="1:12" ht="13.2" customHeight="1" x14ac:dyDescent="0.25">
      <c r="A181" s="8">
        <v>19</v>
      </c>
      <c r="B181" s="21">
        <v>42112</v>
      </c>
      <c r="C181" s="82">
        <v>3896</v>
      </c>
      <c r="D181" s="16" t="s">
        <v>146</v>
      </c>
      <c r="E181" s="19" t="s">
        <v>49</v>
      </c>
      <c r="F181" s="16" t="s">
        <v>231</v>
      </c>
      <c r="G181" s="22">
        <v>-1500</v>
      </c>
      <c r="H181" s="61">
        <f t="shared" si="9"/>
        <v>42112</v>
      </c>
      <c r="I181" s="81">
        <f t="shared" si="10"/>
        <v>2015</v>
      </c>
      <c r="J181" s="113">
        <f>VLOOKUP(K181,Kontoklasser!$A$1:$E$100,4,FALSE)</f>
        <v>3</v>
      </c>
      <c r="K181" s="94">
        <f t="shared" si="8"/>
        <v>38</v>
      </c>
      <c r="L181" s="97" t="str">
        <f>VLOOKUP(K181,Kontoklasser!$A$1:$E$100,3,FALSE)</f>
        <v xml:space="preserve">Rörelseintäkter </v>
      </c>
    </row>
    <row r="182" spans="1:12" ht="13.2" customHeight="1" x14ac:dyDescent="0.25">
      <c r="A182" s="18">
        <v>20</v>
      </c>
      <c r="B182" s="33">
        <v>42116</v>
      </c>
      <c r="C182" s="18">
        <v>3894</v>
      </c>
      <c r="D182" s="9" t="s">
        <v>13</v>
      </c>
      <c r="E182" s="19" t="s">
        <v>49</v>
      </c>
      <c r="F182" s="9" t="s">
        <v>198</v>
      </c>
      <c r="G182" s="11">
        <v>-300</v>
      </c>
      <c r="H182" s="61">
        <f t="shared" si="9"/>
        <v>42116</v>
      </c>
      <c r="I182" s="81">
        <f t="shared" si="10"/>
        <v>2015</v>
      </c>
      <c r="J182" s="113">
        <f>VLOOKUP(K182,Kontoklasser!$A$1:$E$100,4,FALSE)</f>
        <v>3</v>
      </c>
      <c r="K182" s="94">
        <f t="shared" si="8"/>
        <v>38</v>
      </c>
      <c r="L182" s="97" t="str">
        <f>VLOOKUP(K182,Kontoklasser!$A$1:$E$100,3,FALSE)</f>
        <v xml:space="preserve">Rörelseintäkter </v>
      </c>
    </row>
    <row r="183" spans="1:12" ht="13.2" customHeight="1" x14ac:dyDescent="0.25">
      <c r="A183" s="18">
        <v>20</v>
      </c>
      <c r="B183" s="33">
        <v>42116</v>
      </c>
      <c r="C183" s="82">
        <v>1920</v>
      </c>
      <c r="D183" s="16" t="s">
        <v>71</v>
      </c>
      <c r="E183" s="19" t="s">
        <v>49</v>
      </c>
      <c r="F183" s="9" t="s">
        <v>198</v>
      </c>
      <c r="G183" s="11">
        <v>300</v>
      </c>
      <c r="H183" s="61">
        <f t="shared" si="9"/>
        <v>42116</v>
      </c>
      <c r="I183" s="81">
        <f t="shared" si="10"/>
        <v>2015</v>
      </c>
      <c r="J183" s="113">
        <f>VLOOKUP(K183,Kontoklasser!$A$1:$E$100,4,FALSE)</f>
        <v>1</v>
      </c>
      <c r="K183" s="94">
        <f t="shared" si="8"/>
        <v>19</v>
      </c>
      <c r="L183" s="97" t="str">
        <f>VLOOKUP(K183,Kontoklasser!$A$1:$E$100,3,FALSE)</f>
        <v>Tillgångar</v>
      </c>
    </row>
    <row r="184" spans="1:12" ht="13.2" customHeight="1" x14ac:dyDescent="0.25">
      <c r="A184" s="18">
        <v>21</v>
      </c>
      <c r="B184" s="32">
        <v>42119</v>
      </c>
      <c r="C184" s="18">
        <v>3894</v>
      </c>
      <c r="D184" s="9" t="s">
        <v>13</v>
      </c>
      <c r="E184" s="19" t="s">
        <v>49</v>
      </c>
      <c r="F184" s="9" t="s">
        <v>198</v>
      </c>
      <c r="G184" s="11">
        <v>-300</v>
      </c>
      <c r="H184" s="61">
        <f t="shared" si="9"/>
        <v>42119</v>
      </c>
      <c r="I184" s="81">
        <f t="shared" si="10"/>
        <v>2015</v>
      </c>
      <c r="J184" s="113">
        <f>VLOOKUP(K184,Kontoklasser!$A$1:$E$100,4,FALSE)</f>
        <v>3</v>
      </c>
      <c r="K184" s="94">
        <f t="shared" si="8"/>
        <v>38</v>
      </c>
      <c r="L184" s="97" t="str">
        <f>VLOOKUP(K184,Kontoklasser!$A$1:$E$100,3,FALSE)</f>
        <v xml:space="preserve">Rörelseintäkter </v>
      </c>
    </row>
    <row r="185" spans="1:12" ht="13.2" customHeight="1" x14ac:dyDescent="0.25">
      <c r="A185" s="18">
        <v>21</v>
      </c>
      <c r="B185" s="33">
        <v>42119</v>
      </c>
      <c r="C185" s="82">
        <v>1920</v>
      </c>
      <c r="D185" s="16" t="s">
        <v>71</v>
      </c>
      <c r="E185" s="19" t="s">
        <v>49</v>
      </c>
      <c r="F185" s="9" t="s">
        <v>198</v>
      </c>
      <c r="G185" s="11">
        <v>300</v>
      </c>
      <c r="H185" s="61">
        <f t="shared" si="9"/>
        <v>42119</v>
      </c>
      <c r="I185" s="81">
        <f t="shared" si="10"/>
        <v>2015</v>
      </c>
      <c r="J185" s="113">
        <f>VLOOKUP(K185,Kontoklasser!$A$1:$E$100,4,FALSE)</f>
        <v>1</v>
      </c>
      <c r="K185" s="94">
        <f t="shared" si="8"/>
        <v>19</v>
      </c>
      <c r="L185" s="97" t="str">
        <f>VLOOKUP(K185,Kontoklasser!$A$1:$E$100,3,FALSE)</f>
        <v>Tillgångar</v>
      </c>
    </row>
    <row r="186" spans="1:12" ht="13.2" customHeight="1" x14ac:dyDescent="0.25">
      <c r="A186" s="18">
        <v>21</v>
      </c>
      <c r="B186" s="33">
        <v>42119</v>
      </c>
      <c r="C186" s="18">
        <v>3894</v>
      </c>
      <c r="D186" s="9" t="s">
        <v>13</v>
      </c>
      <c r="E186" s="19" t="s">
        <v>49</v>
      </c>
      <c r="F186" s="9" t="s">
        <v>198</v>
      </c>
      <c r="G186" s="11">
        <v>-300</v>
      </c>
      <c r="H186" s="61">
        <f t="shared" si="9"/>
        <v>42119</v>
      </c>
      <c r="I186" s="81">
        <f t="shared" si="10"/>
        <v>2015</v>
      </c>
      <c r="J186" s="113">
        <f>VLOOKUP(K186,Kontoklasser!$A$1:$E$100,4,FALSE)</f>
        <v>3</v>
      </c>
      <c r="K186" s="94">
        <f t="shared" si="8"/>
        <v>38</v>
      </c>
      <c r="L186" s="97" t="str">
        <f>VLOOKUP(K186,Kontoklasser!$A$1:$E$100,3,FALSE)</f>
        <v xml:space="preserve">Rörelseintäkter </v>
      </c>
    </row>
    <row r="187" spans="1:12" ht="13.2" customHeight="1" x14ac:dyDescent="0.25">
      <c r="A187" s="18">
        <v>21</v>
      </c>
      <c r="B187" s="32">
        <v>42119</v>
      </c>
      <c r="C187" s="82">
        <v>1920</v>
      </c>
      <c r="D187" s="16" t="s">
        <v>71</v>
      </c>
      <c r="E187" s="19" t="s">
        <v>49</v>
      </c>
      <c r="F187" s="9" t="s">
        <v>198</v>
      </c>
      <c r="G187" s="11">
        <v>300</v>
      </c>
      <c r="H187" s="61">
        <f t="shared" si="9"/>
        <v>42119</v>
      </c>
      <c r="I187" s="81">
        <f t="shared" si="10"/>
        <v>2015</v>
      </c>
      <c r="J187" s="113">
        <f>VLOOKUP(K187,Kontoklasser!$A$1:$E$100,4,FALSE)</f>
        <v>1</v>
      </c>
      <c r="K187" s="94">
        <f t="shared" si="8"/>
        <v>19</v>
      </c>
      <c r="L187" s="97" t="str">
        <f>VLOOKUP(K187,Kontoklasser!$A$1:$E$100,3,FALSE)</f>
        <v>Tillgångar</v>
      </c>
    </row>
    <row r="188" spans="1:12" ht="13.2" customHeight="1" x14ac:dyDescent="0.25">
      <c r="A188" s="18">
        <v>22</v>
      </c>
      <c r="B188" s="32">
        <v>42120</v>
      </c>
      <c r="C188" s="18">
        <v>3894</v>
      </c>
      <c r="D188" s="9" t="s">
        <v>13</v>
      </c>
      <c r="E188" s="19" t="s">
        <v>49</v>
      </c>
      <c r="F188" s="9" t="s">
        <v>198</v>
      </c>
      <c r="G188" s="11">
        <v>-300</v>
      </c>
      <c r="H188" s="61">
        <f t="shared" si="9"/>
        <v>42120</v>
      </c>
      <c r="I188" s="81">
        <f t="shared" si="10"/>
        <v>2015</v>
      </c>
      <c r="J188" s="113">
        <f>VLOOKUP(K188,Kontoklasser!$A$1:$E$100,4,FALSE)</f>
        <v>3</v>
      </c>
      <c r="K188" s="94">
        <f t="shared" si="8"/>
        <v>38</v>
      </c>
      <c r="L188" s="97" t="str">
        <f>VLOOKUP(K188,Kontoklasser!$A$1:$E$100,3,FALSE)</f>
        <v xml:space="preserve">Rörelseintäkter </v>
      </c>
    </row>
    <row r="189" spans="1:12" ht="13.2" customHeight="1" x14ac:dyDescent="0.25">
      <c r="A189" s="18">
        <v>22</v>
      </c>
      <c r="B189" s="32">
        <v>42120</v>
      </c>
      <c r="C189" s="82">
        <v>1920</v>
      </c>
      <c r="D189" s="16" t="s">
        <v>71</v>
      </c>
      <c r="E189" s="19" t="s">
        <v>49</v>
      </c>
      <c r="F189" s="9" t="s">
        <v>198</v>
      </c>
      <c r="G189" s="11">
        <v>300</v>
      </c>
      <c r="H189" s="61">
        <f t="shared" si="9"/>
        <v>42120</v>
      </c>
      <c r="I189" s="81">
        <f t="shared" si="10"/>
        <v>2015</v>
      </c>
      <c r="J189" s="113">
        <f>VLOOKUP(K189,Kontoklasser!$A$1:$E$100,4,FALSE)</f>
        <v>1</v>
      </c>
      <c r="K189" s="94">
        <f t="shared" si="8"/>
        <v>19</v>
      </c>
      <c r="L189" s="97" t="str">
        <f>VLOOKUP(K189,Kontoklasser!$A$1:$E$100,3,FALSE)</f>
        <v>Tillgångar</v>
      </c>
    </row>
    <row r="190" spans="1:12" ht="13.2" customHeight="1" x14ac:dyDescent="0.25">
      <c r="A190" s="8">
        <v>23</v>
      </c>
      <c r="B190" s="21">
        <v>42133</v>
      </c>
      <c r="C190" s="82">
        <v>1920</v>
      </c>
      <c r="D190" s="16" t="s">
        <v>71</v>
      </c>
      <c r="E190" s="19" t="s">
        <v>49</v>
      </c>
      <c r="F190" s="16" t="s">
        <v>232</v>
      </c>
      <c r="G190" s="22">
        <v>1500</v>
      </c>
      <c r="H190" s="61">
        <f t="shared" si="9"/>
        <v>42133</v>
      </c>
      <c r="I190" s="81">
        <f t="shared" si="10"/>
        <v>2015</v>
      </c>
      <c r="J190" s="113">
        <f>VLOOKUP(K190,Kontoklasser!$A$1:$E$100,4,FALSE)</f>
        <v>1</v>
      </c>
      <c r="K190" s="94">
        <f t="shared" si="8"/>
        <v>19</v>
      </c>
      <c r="L190" s="97" t="str">
        <f>VLOOKUP(K190,Kontoklasser!$A$1:$E$100,3,FALSE)</f>
        <v>Tillgångar</v>
      </c>
    </row>
    <row r="191" spans="1:12" ht="13.2" customHeight="1" x14ac:dyDescent="0.25">
      <c r="A191" s="8">
        <v>23</v>
      </c>
      <c r="B191" s="21">
        <v>42133</v>
      </c>
      <c r="C191" s="82">
        <v>3896</v>
      </c>
      <c r="D191" s="16" t="s">
        <v>146</v>
      </c>
      <c r="E191" s="19" t="s">
        <v>49</v>
      </c>
      <c r="F191" s="16" t="s">
        <v>232</v>
      </c>
      <c r="G191" s="22">
        <v>-1500</v>
      </c>
      <c r="H191" s="61">
        <f t="shared" si="9"/>
        <v>42133</v>
      </c>
      <c r="I191" s="81">
        <f t="shared" si="10"/>
        <v>2015</v>
      </c>
      <c r="J191" s="113">
        <f>VLOOKUP(K191,Kontoklasser!$A$1:$E$100,4,FALSE)</f>
        <v>3</v>
      </c>
      <c r="K191" s="94">
        <f t="shared" si="8"/>
        <v>38</v>
      </c>
      <c r="L191" s="97" t="str">
        <f>VLOOKUP(K191,Kontoklasser!$A$1:$E$100,3,FALSE)</f>
        <v xml:space="preserve">Rörelseintäkter </v>
      </c>
    </row>
    <row r="192" spans="1:12" ht="13.2" customHeight="1" x14ac:dyDescent="0.25">
      <c r="A192" s="8">
        <v>24</v>
      </c>
      <c r="B192" s="21">
        <v>42141</v>
      </c>
      <c r="C192" s="82">
        <v>1920</v>
      </c>
      <c r="D192" s="16" t="s">
        <v>71</v>
      </c>
      <c r="E192" s="19" t="s">
        <v>49</v>
      </c>
      <c r="F192" s="16" t="s">
        <v>214</v>
      </c>
      <c r="G192" s="22">
        <v>-650</v>
      </c>
      <c r="H192" s="61">
        <f t="shared" si="9"/>
        <v>42141</v>
      </c>
      <c r="I192" s="81">
        <f t="shared" si="10"/>
        <v>2015</v>
      </c>
      <c r="J192" s="113">
        <f>VLOOKUP(K192,Kontoklasser!$A$1:$E$100,4,FALSE)</f>
        <v>1</v>
      </c>
      <c r="K192" s="94">
        <f t="shared" si="8"/>
        <v>19</v>
      </c>
      <c r="L192" s="97" t="str">
        <f>VLOOKUP(K192,Kontoklasser!$A$1:$E$100,3,FALSE)</f>
        <v>Tillgångar</v>
      </c>
    </row>
    <row r="193" spans="1:12" ht="13.2" customHeight="1" x14ac:dyDescent="0.25">
      <c r="A193" s="8">
        <v>24</v>
      </c>
      <c r="B193" s="21">
        <v>42141</v>
      </c>
      <c r="C193" s="82">
        <v>6200</v>
      </c>
      <c r="D193" s="16" t="s">
        <v>51</v>
      </c>
      <c r="E193" s="19">
        <v>100</v>
      </c>
      <c r="F193" s="16" t="s">
        <v>214</v>
      </c>
      <c r="G193" s="22">
        <v>650</v>
      </c>
      <c r="H193" s="61">
        <f t="shared" si="9"/>
        <v>42141</v>
      </c>
      <c r="I193" s="81">
        <f t="shared" si="10"/>
        <v>2015</v>
      </c>
      <c r="J193" s="113">
        <f>VLOOKUP(K193,Kontoklasser!$A$1:$E$100,4,FALSE)</f>
        <v>4</v>
      </c>
      <c r="K193" s="94">
        <f t="shared" si="8"/>
        <v>62</v>
      </c>
      <c r="L193" s="97" t="str">
        <f>VLOOKUP(K193,Kontoklasser!$A$1:$E$100,3,FALSE)</f>
        <v xml:space="preserve">Rörelsekostnader </v>
      </c>
    </row>
    <row r="194" spans="1:12" ht="13.2" customHeight="1" x14ac:dyDescent="0.25">
      <c r="A194" s="8">
        <v>25</v>
      </c>
      <c r="B194" s="21">
        <v>42142</v>
      </c>
      <c r="C194" s="82">
        <v>1920</v>
      </c>
      <c r="D194" s="16" t="s">
        <v>71</v>
      </c>
      <c r="E194" s="19" t="s">
        <v>49</v>
      </c>
      <c r="F194" s="16" t="s">
        <v>202</v>
      </c>
      <c r="G194" s="22">
        <v>500</v>
      </c>
      <c r="H194" s="61">
        <f t="shared" si="9"/>
        <v>42142</v>
      </c>
      <c r="I194" s="81">
        <f t="shared" si="10"/>
        <v>2015</v>
      </c>
      <c r="J194" s="113">
        <f>VLOOKUP(K194,Kontoklasser!$A$1:$E$100,4,FALSE)</f>
        <v>1</v>
      </c>
      <c r="K194" s="94">
        <f t="shared" si="8"/>
        <v>19</v>
      </c>
      <c r="L194" s="97" t="str">
        <f>VLOOKUP(K194,Kontoklasser!$A$1:$E$100,3,FALSE)</f>
        <v>Tillgångar</v>
      </c>
    </row>
    <row r="195" spans="1:12" ht="13.2" customHeight="1" x14ac:dyDescent="0.25">
      <c r="A195" s="8">
        <v>25</v>
      </c>
      <c r="B195" s="21">
        <v>42142</v>
      </c>
      <c r="C195" s="82">
        <v>3990</v>
      </c>
      <c r="D195" s="16" t="s">
        <v>59</v>
      </c>
      <c r="E195" s="19" t="s">
        <v>49</v>
      </c>
      <c r="F195" s="16" t="s">
        <v>202</v>
      </c>
      <c r="G195" s="22">
        <v>-500</v>
      </c>
      <c r="H195" s="61">
        <f t="shared" si="9"/>
        <v>42142</v>
      </c>
      <c r="I195" s="81">
        <f t="shared" si="10"/>
        <v>2015</v>
      </c>
      <c r="J195" s="113">
        <f>VLOOKUP(K195,Kontoklasser!$A$1:$E$100,4,FALSE)</f>
        <v>3</v>
      </c>
      <c r="K195" s="94">
        <f t="shared" ref="K195:K258" si="11">LEFT(C195,2)+0</f>
        <v>39</v>
      </c>
      <c r="L195" s="97" t="str">
        <f>VLOOKUP(K195,Kontoklasser!$A$1:$E$100,3,FALSE)</f>
        <v xml:space="preserve">Rörelseintäkter </v>
      </c>
    </row>
    <row r="196" spans="1:12" ht="13.2" customHeight="1" x14ac:dyDescent="0.25">
      <c r="A196" s="8">
        <v>26</v>
      </c>
      <c r="B196" s="21">
        <v>42155</v>
      </c>
      <c r="C196" s="82">
        <v>1920</v>
      </c>
      <c r="D196" s="16" t="s">
        <v>71</v>
      </c>
      <c r="E196" s="19" t="s">
        <v>49</v>
      </c>
      <c r="F196" s="16" t="s">
        <v>219</v>
      </c>
      <c r="G196" s="22">
        <v>-1200</v>
      </c>
      <c r="H196" s="61">
        <f t="shared" si="9"/>
        <v>42155</v>
      </c>
      <c r="I196" s="81">
        <f t="shared" si="10"/>
        <v>2015</v>
      </c>
      <c r="J196" s="113">
        <f>VLOOKUP(K196,Kontoklasser!$A$1:$E$100,4,FALSE)</f>
        <v>1</v>
      </c>
      <c r="K196" s="94">
        <f t="shared" si="11"/>
        <v>19</v>
      </c>
      <c r="L196" s="97" t="str">
        <f>VLOOKUP(K196,Kontoklasser!$A$1:$E$100,3,FALSE)</f>
        <v>Tillgångar</v>
      </c>
    </row>
    <row r="197" spans="1:12" ht="13.2" customHeight="1" x14ac:dyDescent="0.25">
      <c r="A197" s="8">
        <v>26</v>
      </c>
      <c r="B197" s="21">
        <v>42155</v>
      </c>
      <c r="C197" s="82">
        <v>6540</v>
      </c>
      <c r="D197" s="16" t="s">
        <v>60</v>
      </c>
      <c r="E197" s="19">
        <v>100</v>
      </c>
      <c r="F197" s="16" t="s">
        <v>219</v>
      </c>
      <c r="G197" s="22">
        <v>1200</v>
      </c>
      <c r="H197" s="61">
        <f t="shared" si="9"/>
        <v>42155</v>
      </c>
      <c r="I197" s="81">
        <f t="shared" si="10"/>
        <v>2015</v>
      </c>
      <c r="J197" s="113">
        <f>VLOOKUP(K197,Kontoklasser!$A$1:$E$100,4,FALSE)</f>
        <v>4</v>
      </c>
      <c r="K197" s="94">
        <f t="shared" si="11"/>
        <v>65</v>
      </c>
      <c r="L197" s="97" t="str">
        <f>VLOOKUP(K197,Kontoklasser!$A$1:$E$100,3,FALSE)</f>
        <v xml:space="preserve">Rörelsekostnader </v>
      </c>
    </row>
    <row r="198" spans="1:12" ht="13.2" customHeight="1" x14ac:dyDescent="0.25">
      <c r="A198" s="8">
        <v>27</v>
      </c>
      <c r="B198" s="21">
        <v>42157</v>
      </c>
      <c r="C198" s="82">
        <v>1920</v>
      </c>
      <c r="D198" s="16" t="s">
        <v>71</v>
      </c>
      <c r="E198" s="19" t="s">
        <v>49</v>
      </c>
      <c r="F198" s="16" t="s">
        <v>196</v>
      </c>
      <c r="G198" s="22">
        <v>1000</v>
      </c>
      <c r="H198" s="61">
        <f t="shared" si="9"/>
        <v>42157</v>
      </c>
      <c r="I198" s="81">
        <f t="shared" si="10"/>
        <v>2015</v>
      </c>
      <c r="J198" s="113">
        <f>VLOOKUP(K198,Kontoklasser!$A$1:$E$100,4,FALSE)</f>
        <v>1</v>
      </c>
      <c r="K198" s="94">
        <f t="shared" si="11"/>
        <v>19</v>
      </c>
      <c r="L198" s="97" t="str">
        <f>VLOOKUP(K198,Kontoklasser!$A$1:$E$100,3,FALSE)</f>
        <v>Tillgångar</v>
      </c>
    </row>
    <row r="199" spans="1:12" ht="13.2" customHeight="1" x14ac:dyDescent="0.25">
      <c r="A199" s="8">
        <v>27</v>
      </c>
      <c r="B199" s="21">
        <v>42157</v>
      </c>
      <c r="C199" s="82">
        <v>3892</v>
      </c>
      <c r="D199" s="16" t="s">
        <v>65</v>
      </c>
      <c r="E199" s="19" t="s">
        <v>49</v>
      </c>
      <c r="F199" s="16" t="s">
        <v>196</v>
      </c>
      <c r="G199" s="22">
        <v>-1000</v>
      </c>
      <c r="H199" s="61">
        <f t="shared" si="9"/>
        <v>42157</v>
      </c>
      <c r="I199" s="81">
        <f t="shared" si="10"/>
        <v>2015</v>
      </c>
      <c r="J199" s="113">
        <f>VLOOKUP(K199,Kontoklasser!$A$1:$E$100,4,FALSE)</f>
        <v>3</v>
      </c>
      <c r="K199" s="94">
        <f t="shared" si="11"/>
        <v>38</v>
      </c>
      <c r="L199" s="97" t="str">
        <f>VLOOKUP(K199,Kontoklasser!$A$1:$E$100,3,FALSE)</f>
        <v xml:space="preserve">Rörelseintäkter </v>
      </c>
    </row>
    <row r="200" spans="1:12" ht="13.2" customHeight="1" x14ac:dyDescent="0.25">
      <c r="A200" s="8">
        <v>28</v>
      </c>
      <c r="B200" s="21">
        <v>42162</v>
      </c>
      <c r="C200" s="82">
        <v>1920</v>
      </c>
      <c r="D200" s="16" t="s">
        <v>71</v>
      </c>
      <c r="E200" s="19" t="s">
        <v>49</v>
      </c>
      <c r="F200" s="16" t="s">
        <v>230</v>
      </c>
      <c r="G200" s="22">
        <v>1000</v>
      </c>
      <c r="H200" s="61">
        <f t="shared" si="9"/>
        <v>42162</v>
      </c>
      <c r="I200" s="81">
        <f t="shared" si="10"/>
        <v>2015</v>
      </c>
      <c r="J200" s="113">
        <f>VLOOKUP(K200,Kontoklasser!$A$1:$E$100,4,FALSE)</f>
        <v>1</v>
      </c>
      <c r="K200" s="94">
        <f t="shared" si="11"/>
        <v>19</v>
      </c>
      <c r="L200" s="97" t="str">
        <f>VLOOKUP(K200,Kontoklasser!$A$1:$E$100,3,FALSE)</f>
        <v>Tillgångar</v>
      </c>
    </row>
    <row r="201" spans="1:12" ht="13.2" customHeight="1" x14ac:dyDescent="0.25">
      <c r="A201" s="8">
        <v>28</v>
      </c>
      <c r="B201" s="21">
        <v>42162</v>
      </c>
      <c r="C201" s="82">
        <v>3892</v>
      </c>
      <c r="D201" s="16" t="s">
        <v>65</v>
      </c>
      <c r="E201" s="19" t="s">
        <v>49</v>
      </c>
      <c r="F201" s="16" t="s">
        <v>230</v>
      </c>
      <c r="G201" s="22">
        <v>-1000</v>
      </c>
      <c r="H201" s="61">
        <f t="shared" si="9"/>
        <v>42162</v>
      </c>
      <c r="I201" s="81">
        <f t="shared" si="10"/>
        <v>2015</v>
      </c>
      <c r="J201" s="113">
        <f>VLOOKUP(K201,Kontoklasser!$A$1:$E$100,4,FALSE)</f>
        <v>3</v>
      </c>
      <c r="K201" s="94">
        <f t="shared" si="11"/>
        <v>38</v>
      </c>
      <c r="L201" s="97" t="str">
        <f>VLOOKUP(K201,Kontoklasser!$A$1:$E$100,3,FALSE)</f>
        <v xml:space="preserve">Rörelseintäkter </v>
      </c>
    </row>
    <row r="202" spans="1:12" ht="13.2" customHeight="1" x14ac:dyDescent="0.25">
      <c r="A202" s="8">
        <v>29</v>
      </c>
      <c r="B202" s="21">
        <v>42168</v>
      </c>
      <c r="C202" s="82">
        <v>1920</v>
      </c>
      <c r="D202" s="16" t="s">
        <v>71</v>
      </c>
      <c r="E202" s="19" t="s">
        <v>49</v>
      </c>
      <c r="F202" s="16" t="s">
        <v>202</v>
      </c>
      <c r="G202" s="22">
        <v>500</v>
      </c>
      <c r="H202" s="61">
        <f t="shared" ref="H202:H265" si="12">B202</f>
        <v>42168</v>
      </c>
      <c r="I202" s="81">
        <f t="shared" ref="I202:I265" si="13">YEAR(B202)</f>
        <v>2015</v>
      </c>
      <c r="J202" s="113">
        <f>VLOOKUP(K202,Kontoklasser!$A$1:$E$100,4,FALSE)</f>
        <v>1</v>
      </c>
      <c r="K202" s="94">
        <f t="shared" si="11"/>
        <v>19</v>
      </c>
      <c r="L202" s="97" t="str">
        <f>VLOOKUP(K202,Kontoklasser!$A$1:$E$100,3,FALSE)</f>
        <v>Tillgångar</v>
      </c>
    </row>
    <row r="203" spans="1:12" ht="13.2" customHeight="1" x14ac:dyDescent="0.25">
      <c r="A203" s="8">
        <v>29</v>
      </c>
      <c r="B203" s="21">
        <v>42168</v>
      </c>
      <c r="C203" s="82">
        <v>3990</v>
      </c>
      <c r="D203" s="16" t="s">
        <v>59</v>
      </c>
      <c r="E203" s="19" t="s">
        <v>49</v>
      </c>
      <c r="F203" s="16" t="s">
        <v>202</v>
      </c>
      <c r="G203" s="22">
        <v>-500</v>
      </c>
      <c r="H203" s="61">
        <f t="shared" si="12"/>
        <v>42168</v>
      </c>
      <c r="I203" s="81">
        <f t="shared" si="13"/>
        <v>2015</v>
      </c>
      <c r="J203" s="113">
        <f>VLOOKUP(K203,Kontoklasser!$A$1:$E$100,4,FALSE)</f>
        <v>3</v>
      </c>
      <c r="K203" s="94">
        <f t="shared" si="11"/>
        <v>39</v>
      </c>
      <c r="L203" s="97" t="str">
        <f>VLOOKUP(K203,Kontoklasser!$A$1:$E$100,3,FALSE)</f>
        <v xml:space="preserve">Rörelseintäkter </v>
      </c>
    </row>
    <row r="204" spans="1:12" ht="13.2" customHeight="1" x14ac:dyDescent="0.25">
      <c r="A204" s="8">
        <v>30</v>
      </c>
      <c r="B204" s="21">
        <v>42170</v>
      </c>
      <c r="C204" s="82">
        <v>1920</v>
      </c>
      <c r="D204" s="16" t="s">
        <v>71</v>
      </c>
      <c r="E204" s="19" t="s">
        <v>49</v>
      </c>
      <c r="F204" s="16" t="s">
        <v>207</v>
      </c>
      <c r="G204" s="22">
        <v>500</v>
      </c>
      <c r="H204" s="61">
        <f t="shared" si="12"/>
        <v>42170</v>
      </c>
      <c r="I204" s="81">
        <f t="shared" si="13"/>
        <v>2015</v>
      </c>
      <c r="J204" s="113">
        <f>VLOOKUP(K204,Kontoklasser!$A$1:$E$100,4,FALSE)</f>
        <v>1</v>
      </c>
      <c r="K204" s="94">
        <f t="shared" si="11"/>
        <v>19</v>
      </c>
      <c r="L204" s="97" t="str">
        <f>VLOOKUP(K204,Kontoklasser!$A$1:$E$100,3,FALSE)</f>
        <v>Tillgångar</v>
      </c>
    </row>
    <row r="205" spans="1:12" ht="13.2" customHeight="1" x14ac:dyDescent="0.25">
      <c r="A205" s="8">
        <v>30</v>
      </c>
      <c r="B205" s="21">
        <v>42170</v>
      </c>
      <c r="C205" s="82">
        <v>3990</v>
      </c>
      <c r="D205" s="16" t="s">
        <v>59</v>
      </c>
      <c r="E205" s="19" t="s">
        <v>49</v>
      </c>
      <c r="F205" s="16" t="s">
        <v>207</v>
      </c>
      <c r="G205" s="22">
        <v>-500</v>
      </c>
      <c r="H205" s="61">
        <f t="shared" si="12"/>
        <v>42170</v>
      </c>
      <c r="I205" s="81">
        <f t="shared" si="13"/>
        <v>2015</v>
      </c>
      <c r="J205" s="113">
        <f>VLOOKUP(K205,Kontoklasser!$A$1:$E$100,4,FALSE)</f>
        <v>3</v>
      </c>
      <c r="K205" s="94">
        <f t="shared" si="11"/>
        <v>39</v>
      </c>
      <c r="L205" s="97" t="str">
        <f>VLOOKUP(K205,Kontoklasser!$A$1:$E$100,3,FALSE)</f>
        <v xml:space="preserve">Rörelseintäkter </v>
      </c>
    </row>
    <row r="206" spans="1:12" ht="13.2" customHeight="1" x14ac:dyDescent="0.25">
      <c r="A206" s="8">
        <v>31</v>
      </c>
      <c r="B206" s="21">
        <v>42171</v>
      </c>
      <c r="C206" s="82">
        <v>1920</v>
      </c>
      <c r="D206" s="16" t="s">
        <v>71</v>
      </c>
      <c r="E206" s="19" t="s">
        <v>49</v>
      </c>
      <c r="F206" s="16" t="s">
        <v>227</v>
      </c>
      <c r="G206" s="22">
        <v>500</v>
      </c>
      <c r="H206" s="61">
        <f t="shared" si="12"/>
        <v>42171</v>
      </c>
      <c r="I206" s="81">
        <f t="shared" si="13"/>
        <v>2015</v>
      </c>
      <c r="J206" s="113">
        <f>VLOOKUP(K206,Kontoklasser!$A$1:$E$100,4,FALSE)</f>
        <v>1</v>
      </c>
      <c r="K206" s="94">
        <f t="shared" si="11"/>
        <v>19</v>
      </c>
      <c r="L206" s="97" t="str">
        <f>VLOOKUP(K206,Kontoklasser!$A$1:$E$100,3,FALSE)</f>
        <v>Tillgångar</v>
      </c>
    </row>
    <row r="207" spans="1:12" ht="13.2" customHeight="1" x14ac:dyDescent="0.25">
      <c r="A207" s="8">
        <v>31</v>
      </c>
      <c r="B207" s="21">
        <v>42171</v>
      </c>
      <c r="C207" s="82">
        <v>3990</v>
      </c>
      <c r="D207" s="16" t="s">
        <v>59</v>
      </c>
      <c r="E207" s="19" t="s">
        <v>49</v>
      </c>
      <c r="F207" s="16" t="s">
        <v>227</v>
      </c>
      <c r="G207" s="22">
        <v>-500</v>
      </c>
      <c r="H207" s="61">
        <f t="shared" si="12"/>
        <v>42171</v>
      </c>
      <c r="I207" s="81">
        <f t="shared" si="13"/>
        <v>2015</v>
      </c>
      <c r="J207" s="113">
        <f>VLOOKUP(K207,Kontoklasser!$A$1:$E$100,4,FALSE)</f>
        <v>3</v>
      </c>
      <c r="K207" s="94">
        <f t="shared" si="11"/>
        <v>39</v>
      </c>
      <c r="L207" s="97" t="str">
        <f>VLOOKUP(K207,Kontoklasser!$A$1:$E$100,3,FALSE)</f>
        <v xml:space="preserve">Rörelseintäkter </v>
      </c>
    </row>
    <row r="208" spans="1:12" ht="13.2" customHeight="1" x14ac:dyDescent="0.25">
      <c r="A208" s="8">
        <v>32</v>
      </c>
      <c r="B208" s="21">
        <v>42172</v>
      </c>
      <c r="C208" s="82">
        <v>1920</v>
      </c>
      <c r="D208" s="16" t="s">
        <v>71</v>
      </c>
      <c r="E208" s="19" t="s">
        <v>49</v>
      </c>
      <c r="F208" s="16" t="s">
        <v>228</v>
      </c>
      <c r="G208" s="22">
        <v>500</v>
      </c>
      <c r="H208" s="61">
        <f t="shared" si="12"/>
        <v>42172</v>
      </c>
      <c r="I208" s="81">
        <f t="shared" si="13"/>
        <v>2015</v>
      </c>
      <c r="J208" s="113">
        <f>VLOOKUP(K208,Kontoklasser!$A$1:$E$100,4,FALSE)</f>
        <v>1</v>
      </c>
      <c r="K208" s="94">
        <f t="shared" si="11"/>
        <v>19</v>
      </c>
      <c r="L208" s="97" t="str">
        <f>VLOOKUP(K208,Kontoklasser!$A$1:$E$100,3,FALSE)</f>
        <v>Tillgångar</v>
      </c>
    </row>
    <row r="209" spans="1:12" ht="13.2" customHeight="1" x14ac:dyDescent="0.25">
      <c r="A209" s="8">
        <v>32</v>
      </c>
      <c r="B209" s="21">
        <v>42172</v>
      </c>
      <c r="C209" s="82">
        <v>3990</v>
      </c>
      <c r="D209" s="16" t="s">
        <v>59</v>
      </c>
      <c r="E209" s="19" t="s">
        <v>49</v>
      </c>
      <c r="F209" s="16" t="s">
        <v>228</v>
      </c>
      <c r="G209" s="22">
        <v>-500</v>
      </c>
      <c r="H209" s="61">
        <f t="shared" si="12"/>
        <v>42172</v>
      </c>
      <c r="I209" s="81">
        <f t="shared" si="13"/>
        <v>2015</v>
      </c>
      <c r="J209" s="113">
        <f>VLOOKUP(K209,Kontoklasser!$A$1:$E$100,4,FALSE)</f>
        <v>3</v>
      </c>
      <c r="K209" s="94">
        <f t="shared" si="11"/>
        <v>39</v>
      </c>
      <c r="L209" s="97" t="str">
        <f>VLOOKUP(K209,Kontoklasser!$A$1:$E$100,3,FALSE)</f>
        <v xml:space="preserve">Rörelseintäkter </v>
      </c>
    </row>
    <row r="210" spans="1:12" ht="13.2" customHeight="1" x14ac:dyDescent="0.25">
      <c r="A210" s="8">
        <v>33</v>
      </c>
      <c r="B210" s="21">
        <v>42175</v>
      </c>
      <c r="C210" s="82">
        <v>1920</v>
      </c>
      <c r="D210" s="16" t="s">
        <v>71</v>
      </c>
      <c r="E210" s="19" t="s">
        <v>49</v>
      </c>
      <c r="F210" s="16" t="s">
        <v>205</v>
      </c>
      <c r="G210" s="22">
        <v>500</v>
      </c>
      <c r="H210" s="61">
        <f t="shared" si="12"/>
        <v>42175</v>
      </c>
      <c r="I210" s="81">
        <f t="shared" si="13"/>
        <v>2015</v>
      </c>
      <c r="J210" s="113">
        <f>VLOOKUP(K210,Kontoklasser!$A$1:$E$100,4,FALSE)</f>
        <v>1</v>
      </c>
      <c r="K210" s="94">
        <f t="shared" si="11"/>
        <v>19</v>
      </c>
      <c r="L210" s="97" t="str">
        <f>VLOOKUP(K210,Kontoklasser!$A$1:$E$100,3,FALSE)</f>
        <v>Tillgångar</v>
      </c>
    </row>
    <row r="211" spans="1:12" ht="13.2" customHeight="1" x14ac:dyDescent="0.25">
      <c r="A211" s="8">
        <v>33</v>
      </c>
      <c r="B211" s="21">
        <v>42175</v>
      </c>
      <c r="C211" s="82">
        <v>3990</v>
      </c>
      <c r="D211" s="16" t="s">
        <v>59</v>
      </c>
      <c r="E211" s="19" t="s">
        <v>49</v>
      </c>
      <c r="F211" s="16" t="s">
        <v>205</v>
      </c>
      <c r="G211" s="22">
        <v>-500</v>
      </c>
      <c r="H211" s="61">
        <f t="shared" si="12"/>
        <v>42175</v>
      </c>
      <c r="I211" s="81">
        <f t="shared" si="13"/>
        <v>2015</v>
      </c>
      <c r="J211" s="113">
        <f>VLOOKUP(K211,Kontoklasser!$A$1:$E$100,4,FALSE)</f>
        <v>3</v>
      </c>
      <c r="K211" s="94">
        <f t="shared" si="11"/>
        <v>39</v>
      </c>
      <c r="L211" s="97" t="str">
        <f>VLOOKUP(K211,Kontoklasser!$A$1:$E$100,3,FALSE)</f>
        <v xml:space="preserve">Rörelseintäkter </v>
      </c>
    </row>
    <row r="212" spans="1:12" ht="13.2" customHeight="1" x14ac:dyDescent="0.25">
      <c r="A212" s="8">
        <v>34</v>
      </c>
      <c r="B212" s="21">
        <v>42183</v>
      </c>
      <c r="C212" s="82">
        <v>1920</v>
      </c>
      <c r="D212" s="16" t="s">
        <v>71</v>
      </c>
      <c r="E212" s="19" t="s">
        <v>49</v>
      </c>
      <c r="F212" s="16" t="s">
        <v>229</v>
      </c>
      <c r="G212" s="22">
        <v>1000</v>
      </c>
      <c r="H212" s="61">
        <f t="shared" si="12"/>
        <v>42183</v>
      </c>
      <c r="I212" s="81">
        <f t="shared" si="13"/>
        <v>2015</v>
      </c>
      <c r="J212" s="113">
        <f>VLOOKUP(K212,Kontoklasser!$A$1:$E$100,4,FALSE)</f>
        <v>1</v>
      </c>
      <c r="K212" s="94">
        <f t="shared" si="11"/>
        <v>19</v>
      </c>
      <c r="L212" s="97" t="str">
        <f>VLOOKUP(K212,Kontoklasser!$A$1:$E$100,3,FALSE)</f>
        <v>Tillgångar</v>
      </c>
    </row>
    <row r="213" spans="1:12" ht="13.2" customHeight="1" x14ac:dyDescent="0.25">
      <c r="A213" s="8">
        <v>34</v>
      </c>
      <c r="B213" s="21">
        <v>42183</v>
      </c>
      <c r="C213" s="82">
        <v>3892</v>
      </c>
      <c r="D213" s="16" t="s">
        <v>65</v>
      </c>
      <c r="E213" s="19" t="s">
        <v>49</v>
      </c>
      <c r="F213" s="16" t="s">
        <v>229</v>
      </c>
      <c r="G213" s="22">
        <v>-1000</v>
      </c>
      <c r="H213" s="61">
        <f t="shared" si="12"/>
        <v>42183</v>
      </c>
      <c r="I213" s="81">
        <f t="shared" si="13"/>
        <v>2015</v>
      </c>
      <c r="J213" s="113">
        <f>VLOOKUP(K213,Kontoklasser!$A$1:$E$100,4,FALSE)</f>
        <v>3</v>
      </c>
      <c r="K213" s="94">
        <f t="shared" si="11"/>
        <v>38</v>
      </c>
      <c r="L213" s="97" t="str">
        <f>VLOOKUP(K213,Kontoklasser!$A$1:$E$100,3,FALSE)</f>
        <v xml:space="preserve">Rörelseintäkter </v>
      </c>
    </row>
    <row r="214" spans="1:12" ht="13.2" customHeight="1" x14ac:dyDescent="0.25">
      <c r="A214" s="8">
        <v>35</v>
      </c>
      <c r="B214" s="21">
        <v>42219</v>
      </c>
      <c r="C214" s="82">
        <v>1910</v>
      </c>
      <c r="D214" s="16" t="s">
        <v>7</v>
      </c>
      <c r="E214" s="19" t="s">
        <v>49</v>
      </c>
      <c r="F214" s="16" t="s">
        <v>222</v>
      </c>
      <c r="G214" s="22">
        <v>-120</v>
      </c>
      <c r="H214" s="61">
        <f t="shared" si="12"/>
        <v>42219</v>
      </c>
      <c r="I214" s="81">
        <f t="shared" si="13"/>
        <v>2015</v>
      </c>
      <c r="J214" s="113">
        <f>VLOOKUP(K214,Kontoklasser!$A$1:$E$100,4,FALSE)</f>
        <v>1</v>
      </c>
      <c r="K214" s="94">
        <f t="shared" si="11"/>
        <v>19</v>
      </c>
      <c r="L214" s="97" t="str">
        <f>VLOOKUP(K214,Kontoklasser!$A$1:$E$100,3,FALSE)</f>
        <v>Tillgångar</v>
      </c>
    </row>
    <row r="215" spans="1:12" ht="13.2" customHeight="1" x14ac:dyDescent="0.25">
      <c r="A215" s="8">
        <v>35</v>
      </c>
      <c r="B215" s="21">
        <v>42219</v>
      </c>
      <c r="C215" s="82">
        <v>6995</v>
      </c>
      <c r="D215" s="16" t="s">
        <v>61</v>
      </c>
      <c r="E215" s="19">
        <v>100</v>
      </c>
      <c r="F215" s="16" t="s">
        <v>222</v>
      </c>
      <c r="G215" s="22">
        <v>120</v>
      </c>
      <c r="H215" s="61">
        <f t="shared" si="12"/>
        <v>42219</v>
      </c>
      <c r="I215" s="81">
        <f t="shared" si="13"/>
        <v>2015</v>
      </c>
      <c r="J215" s="113">
        <f>VLOOKUP(K215,Kontoklasser!$A$1:$E$100,4,FALSE)</f>
        <v>4</v>
      </c>
      <c r="K215" s="94">
        <f t="shared" si="11"/>
        <v>69</v>
      </c>
      <c r="L215" s="97" t="str">
        <f>VLOOKUP(K215,Kontoklasser!$A$1:$E$100,3,FALSE)</f>
        <v xml:space="preserve">Rörelsekostnader </v>
      </c>
    </row>
    <row r="216" spans="1:12" ht="13.2" customHeight="1" x14ac:dyDescent="0.25">
      <c r="A216" s="8">
        <v>36</v>
      </c>
      <c r="B216" s="21">
        <v>42220</v>
      </c>
      <c r="C216" s="82">
        <v>1920</v>
      </c>
      <c r="D216" s="16" t="s">
        <v>71</v>
      </c>
      <c r="E216" s="19" t="s">
        <v>49</v>
      </c>
      <c r="F216" s="16" t="s">
        <v>213</v>
      </c>
      <c r="G216" s="22">
        <v>-378</v>
      </c>
      <c r="H216" s="61">
        <f t="shared" si="12"/>
        <v>42220</v>
      </c>
      <c r="I216" s="81">
        <f t="shared" si="13"/>
        <v>2015</v>
      </c>
      <c r="J216" s="113">
        <f>VLOOKUP(K216,Kontoklasser!$A$1:$E$100,4,FALSE)</f>
        <v>1</v>
      </c>
      <c r="K216" s="94">
        <f t="shared" si="11"/>
        <v>19</v>
      </c>
      <c r="L216" s="97" t="str">
        <f>VLOOKUP(K216,Kontoklasser!$A$1:$E$100,3,FALSE)</f>
        <v>Tillgångar</v>
      </c>
    </row>
    <row r="217" spans="1:12" ht="13.2" customHeight="1" x14ac:dyDescent="0.25">
      <c r="A217" s="8">
        <v>36</v>
      </c>
      <c r="B217" s="21">
        <v>42220</v>
      </c>
      <c r="C217" s="82">
        <v>6100</v>
      </c>
      <c r="D217" s="16" t="s">
        <v>123</v>
      </c>
      <c r="E217" s="19">
        <v>100</v>
      </c>
      <c r="F217" s="16" t="s">
        <v>213</v>
      </c>
      <c r="G217" s="22">
        <v>378</v>
      </c>
      <c r="H217" s="61">
        <f t="shared" si="12"/>
        <v>42220</v>
      </c>
      <c r="I217" s="81">
        <f t="shared" si="13"/>
        <v>2015</v>
      </c>
      <c r="J217" s="113">
        <f>VLOOKUP(K217,Kontoklasser!$A$1:$E$100,4,FALSE)</f>
        <v>4</v>
      </c>
      <c r="K217" s="94">
        <f t="shared" si="11"/>
        <v>61</v>
      </c>
      <c r="L217" s="97" t="str">
        <f>VLOOKUP(K217,Kontoklasser!$A$1:$E$100,3,FALSE)</f>
        <v xml:space="preserve">Rörelsekostnader </v>
      </c>
    </row>
    <row r="218" spans="1:12" ht="13.2" customHeight="1" x14ac:dyDescent="0.25">
      <c r="A218" s="8">
        <v>37</v>
      </c>
      <c r="B218" s="21">
        <v>42259</v>
      </c>
      <c r="C218" s="82">
        <v>1920</v>
      </c>
      <c r="D218" s="16" t="s">
        <v>71</v>
      </c>
      <c r="E218" s="19" t="s">
        <v>49</v>
      </c>
      <c r="F218" s="16" t="s">
        <v>218</v>
      </c>
      <c r="G218" s="22">
        <v>-1000</v>
      </c>
      <c r="H218" s="61">
        <f t="shared" si="12"/>
        <v>42259</v>
      </c>
      <c r="I218" s="81">
        <f t="shared" si="13"/>
        <v>2015</v>
      </c>
      <c r="J218" s="113">
        <f>VLOOKUP(K218,Kontoklasser!$A$1:$E$100,4,FALSE)</f>
        <v>1</v>
      </c>
      <c r="K218" s="94">
        <f t="shared" si="11"/>
        <v>19</v>
      </c>
      <c r="L218" s="97" t="str">
        <f>VLOOKUP(K218,Kontoklasser!$A$1:$E$100,3,FALSE)</f>
        <v>Tillgångar</v>
      </c>
    </row>
    <row r="219" spans="1:12" ht="13.2" customHeight="1" x14ac:dyDescent="0.25">
      <c r="A219" s="8">
        <v>37</v>
      </c>
      <c r="B219" s="21">
        <v>42259</v>
      </c>
      <c r="C219" s="82">
        <v>6490</v>
      </c>
      <c r="D219" s="16" t="s">
        <v>56</v>
      </c>
      <c r="E219" s="19">
        <v>100</v>
      </c>
      <c r="F219" s="16" t="s">
        <v>218</v>
      </c>
      <c r="G219" s="22">
        <v>1000</v>
      </c>
      <c r="H219" s="61">
        <f t="shared" si="12"/>
        <v>42259</v>
      </c>
      <c r="I219" s="81">
        <f t="shared" si="13"/>
        <v>2015</v>
      </c>
      <c r="J219" s="113">
        <f>VLOOKUP(K219,Kontoklasser!$A$1:$E$100,4,FALSE)</f>
        <v>4</v>
      </c>
      <c r="K219" s="94">
        <f t="shared" si="11"/>
        <v>64</v>
      </c>
      <c r="L219" s="97" t="str">
        <f>VLOOKUP(K219,Kontoklasser!$A$1:$E$100,3,FALSE)</f>
        <v xml:space="preserve">Rörelsekostnader </v>
      </c>
    </row>
    <row r="220" spans="1:12" ht="13.2" customHeight="1" x14ac:dyDescent="0.25">
      <c r="A220" s="8">
        <v>38</v>
      </c>
      <c r="B220" s="21">
        <v>42276</v>
      </c>
      <c r="C220" s="82">
        <v>1920</v>
      </c>
      <c r="D220" s="16" t="s">
        <v>71</v>
      </c>
      <c r="E220" s="19" t="s">
        <v>49</v>
      </c>
      <c r="F220" s="16" t="s">
        <v>208</v>
      </c>
      <c r="G220" s="22">
        <v>-31000</v>
      </c>
      <c r="H220" s="61">
        <f t="shared" si="12"/>
        <v>42276</v>
      </c>
      <c r="I220" s="81">
        <f t="shared" si="13"/>
        <v>2015</v>
      </c>
      <c r="J220" s="113">
        <f>VLOOKUP(K220,Kontoklasser!$A$1:$E$100,4,FALSE)</f>
        <v>1</v>
      </c>
      <c r="K220" s="94">
        <f t="shared" si="11"/>
        <v>19</v>
      </c>
      <c r="L220" s="97" t="str">
        <f>VLOOKUP(K220,Kontoklasser!$A$1:$E$100,3,FALSE)</f>
        <v>Tillgångar</v>
      </c>
    </row>
    <row r="221" spans="1:12" ht="13.2" customHeight="1" x14ac:dyDescent="0.25">
      <c r="A221" s="8">
        <v>38</v>
      </c>
      <c r="B221" s="21">
        <v>42276</v>
      </c>
      <c r="C221" s="82">
        <v>5110</v>
      </c>
      <c r="D221" s="16" t="s">
        <v>14</v>
      </c>
      <c r="E221" s="19">
        <v>100</v>
      </c>
      <c r="F221" s="16" t="s">
        <v>208</v>
      </c>
      <c r="G221" s="22">
        <v>31000</v>
      </c>
      <c r="H221" s="61">
        <f t="shared" si="12"/>
        <v>42276</v>
      </c>
      <c r="I221" s="81">
        <f t="shared" si="13"/>
        <v>2015</v>
      </c>
      <c r="J221" s="113">
        <f>VLOOKUP(K221,Kontoklasser!$A$1:$E$100,4,FALSE)</f>
        <v>4</v>
      </c>
      <c r="K221" s="94">
        <f t="shared" si="11"/>
        <v>51</v>
      </c>
      <c r="L221" s="97" t="str">
        <f>VLOOKUP(K221,Kontoklasser!$A$1:$E$100,3,FALSE)</f>
        <v xml:space="preserve">Rörelsekostnader </v>
      </c>
    </row>
    <row r="222" spans="1:12" ht="13.2" customHeight="1" x14ac:dyDescent="0.25">
      <c r="A222" s="8">
        <v>39</v>
      </c>
      <c r="B222" s="21">
        <v>42277</v>
      </c>
      <c r="C222" s="82">
        <v>1920</v>
      </c>
      <c r="D222" s="16" t="s">
        <v>71</v>
      </c>
      <c r="E222" s="19" t="s">
        <v>49</v>
      </c>
      <c r="F222" s="16" t="s">
        <v>155</v>
      </c>
      <c r="G222" s="22">
        <v>1600</v>
      </c>
      <c r="H222" s="61">
        <f t="shared" si="12"/>
        <v>42277</v>
      </c>
      <c r="I222" s="81">
        <f t="shared" si="13"/>
        <v>2015</v>
      </c>
      <c r="J222" s="113">
        <f>VLOOKUP(K222,Kontoklasser!$A$1:$E$100,4,FALSE)</f>
        <v>1</v>
      </c>
      <c r="K222" s="94">
        <f t="shared" si="11"/>
        <v>19</v>
      </c>
      <c r="L222" s="97" t="str">
        <f>VLOOKUP(K222,Kontoklasser!$A$1:$E$100,3,FALSE)</f>
        <v>Tillgångar</v>
      </c>
    </row>
    <row r="223" spans="1:12" ht="13.2" customHeight="1" x14ac:dyDescent="0.25">
      <c r="A223" s="8">
        <v>39</v>
      </c>
      <c r="B223" s="21">
        <v>42277</v>
      </c>
      <c r="C223" s="82">
        <v>3890</v>
      </c>
      <c r="D223" s="16" t="s">
        <v>54</v>
      </c>
      <c r="E223" s="19" t="s">
        <v>49</v>
      </c>
      <c r="F223" s="16" t="s">
        <v>155</v>
      </c>
      <c r="G223" s="22">
        <v>-800</v>
      </c>
      <c r="H223" s="61">
        <f t="shared" si="12"/>
        <v>42277</v>
      </c>
      <c r="I223" s="81">
        <f t="shared" si="13"/>
        <v>2015</v>
      </c>
      <c r="J223" s="113">
        <f>VLOOKUP(K223,Kontoklasser!$A$1:$E$100,4,FALSE)</f>
        <v>3</v>
      </c>
      <c r="K223" s="94">
        <f t="shared" si="11"/>
        <v>38</v>
      </c>
      <c r="L223" s="97" t="str">
        <f>VLOOKUP(K223,Kontoklasser!$A$1:$E$100,3,FALSE)</f>
        <v xml:space="preserve">Rörelseintäkter </v>
      </c>
    </row>
    <row r="224" spans="1:12" ht="13.2" customHeight="1" x14ac:dyDescent="0.25">
      <c r="A224" s="8">
        <v>39</v>
      </c>
      <c r="B224" s="21">
        <v>42277</v>
      </c>
      <c r="C224" s="82">
        <v>3910</v>
      </c>
      <c r="D224" s="16" t="s">
        <v>12</v>
      </c>
      <c r="E224" s="19" t="s">
        <v>49</v>
      </c>
      <c r="F224" s="16" t="s">
        <v>155</v>
      </c>
      <c r="G224" s="22">
        <v>-800</v>
      </c>
      <c r="H224" s="61">
        <f t="shared" si="12"/>
        <v>42277</v>
      </c>
      <c r="I224" s="81">
        <f t="shared" si="13"/>
        <v>2015</v>
      </c>
      <c r="J224" s="113">
        <f>VLOOKUP(K224,Kontoklasser!$A$1:$E$100,4,FALSE)</f>
        <v>3</v>
      </c>
      <c r="K224" s="94">
        <f t="shared" si="11"/>
        <v>39</v>
      </c>
      <c r="L224" s="97" t="str">
        <f>VLOOKUP(K224,Kontoklasser!$A$1:$E$100,3,FALSE)</f>
        <v xml:space="preserve">Rörelseintäkter </v>
      </c>
    </row>
    <row r="225" spans="1:12" ht="13.2" customHeight="1" x14ac:dyDescent="0.25">
      <c r="A225" s="8">
        <v>39</v>
      </c>
      <c r="B225" s="21">
        <v>42277</v>
      </c>
      <c r="C225" s="82">
        <v>1920</v>
      </c>
      <c r="D225" s="16" t="s">
        <v>71</v>
      </c>
      <c r="E225" s="19" t="s">
        <v>49</v>
      </c>
      <c r="F225" s="16" t="s">
        <v>156</v>
      </c>
      <c r="G225" s="22">
        <v>1600</v>
      </c>
      <c r="H225" s="61">
        <f t="shared" si="12"/>
        <v>42277</v>
      </c>
      <c r="I225" s="81">
        <f t="shared" si="13"/>
        <v>2015</v>
      </c>
      <c r="J225" s="113">
        <f>VLOOKUP(K225,Kontoklasser!$A$1:$E$100,4,FALSE)</f>
        <v>1</v>
      </c>
      <c r="K225" s="94">
        <f t="shared" si="11"/>
        <v>19</v>
      </c>
      <c r="L225" s="97" t="str">
        <f>VLOOKUP(K225,Kontoklasser!$A$1:$E$100,3,FALSE)</f>
        <v>Tillgångar</v>
      </c>
    </row>
    <row r="226" spans="1:12" ht="13.2" customHeight="1" x14ac:dyDescent="0.25">
      <c r="A226" s="8">
        <v>39</v>
      </c>
      <c r="B226" s="21">
        <v>42277</v>
      </c>
      <c r="C226" s="82">
        <v>3890</v>
      </c>
      <c r="D226" s="16" t="s">
        <v>54</v>
      </c>
      <c r="E226" s="19" t="s">
        <v>49</v>
      </c>
      <c r="F226" s="16" t="s">
        <v>156</v>
      </c>
      <c r="G226" s="22">
        <v>-800</v>
      </c>
      <c r="H226" s="61">
        <f t="shared" si="12"/>
        <v>42277</v>
      </c>
      <c r="I226" s="81">
        <f t="shared" si="13"/>
        <v>2015</v>
      </c>
      <c r="J226" s="113">
        <f>VLOOKUP(K226,Kontoklasser!$A$1:$E$100,4,FALSE)</f>
        <v>3</v>
      </c>
      <c r="K226" s="94">
        <f t="shared" si="11"/>
        <v>38</v>
      </c>
      <c r="L226" s="97" t="str">
        <f>VLOOKUP(K226,Kontoklasser!$A$1:$E$100,3,FALSE)</f>
        <v xml:space="preserve">Rörelseintäkter </v>
      </c>
    </row>
    <row r="227" spans="1:12" ht="13.2" customHeight="1" x14ac:dyDescent="0.25">
      <c r="A227" s="8">
        <v>39</v>
      </c>
      <c r="B227" s="21">
        <v>42277</v>
      </c>
      <c r="C227" s="82">
        <v>3910</v>
      </c>
      <c r="D227" s="16" t="s">
        <v>12</v>
      </c>
      <c r="E227" s="19" t="s">
        <v>49</v>
      </c>
      <c r="F227" s="16" t="s">
        <v>156</v>
      </c>
      <c r="G227" s="22">
        <v>-800</v>
      </c>
      <c r="H227" s="61">
        <f t="shared" si="12"/>
        <v>42277</v>
      </c>
      <c r="I227" s="81">
        <f t="shared" si="13"/>
        <v>2015</v>
      </c>
      <c r="J227" s="113">
        <f>VLOOKUP(K227,Kontoklasser!$A$1:$E$100,4,FALSE)</f>
        <v>3</v>
      </c>
      <c r="K227" s="94">
        <f t="shared" si="11"/>
        <v>39</v>
      </c>
      <c r="L227" s="97" t="str">
        <f>VLOOKUP(K227,Kontoklasser!$A$1:$E$100,3,FALSE)</f>
        <v xml:space="preserve">Rörelseintäkter </v>
      </c>
    </row>
    <row r="228" spans="1:12" ht="13.2" customHeight="1" x14ac:dyDescent="0.25">
      <c r="A228" s="8">
        <v>39</v>
      </c>
      <c r="B228" s="21">
        <v>42277</v>
      </c>
      <c r="C228" s="82">
        <v>1920</v>
      </c>
      <c r="D228" s="16" t="s">
        <v>71</v>
      </c>
      <c r="E228" s="19" t="s">
        <v>49</v>
      </c>
      <c r="F228" s="16" t="s">
        <v>157</v>
      </c>
      <c r="G228" s="22">
        <v>1600</v>
      </c>
      <c r="H228" s="61">
        <f t="shared" si="12"/>
        <v>42277</v>
      </c>
      <c r="I228" s="81">
        <f t="shared" si="13"/>
        <v>2015</v>
      </c>
      <c r="J228" s="113">
        <f>VLOOKUP(K228,Kontoklasser!$A$1:$E$100,4,FALSE)</f>
        <v>1</v>
      </c>
      <c r="K228" s="94">
        <f t="shared" si="11"/>
        <v>19</v>
      </c>
      <c r="L228" s="97" t="str">
        <f>VLOOKUP(K228,Kontoklasser!$A$1:$E$100,3,FALSE)</f>
        <v>Tillgångar</v>
      </c>
    </row>
    <row r="229" spans="1:12" ht="13.2" customHeight="1" x14ac:dyDescent="0.25">
      <c r="A229" s="8">
        <v>39</v>
      </c>
      <c r="B229" s="21">
        <v>42277</v>
      </c>
      <c r="C229" s="82">
        <v>3890</v>
      </c>
      <c r="D229" s="16" t="s">
        <v>54</v>
      </c>
      <c r="E229" s="19" t="s">
        <v>49</v>
      </c>
      <c r="F229" s="16" t="s">
        <v>157</v>
      </c>
      <c r="G229" s="22">
        <v>-800</v>
      </c>
      <c r="H229" s="61">
        <f t="shared" si="12"/>
        <v>42277</v>
      </c>
      <c r="I229" s="81">
        <f t="shared" si="13"/>
        <v>2015</v>
      </c>
      <c r="J229" s="113">
        <f>VLOOKUP(K229,Kontoklasser!$A$1:$E$100,4,FALSE)</f>
        <v>3</v>
      </c>
      <c r="K229" s="94">
        <f t="shared" si="11"/>
        <v>38</v>
      </c>
      <c r="L229" s="97" t="str">
        <f>VLOOKUP(K229,Kontoklasser!$A$1:$E$100,3,FALSE)</f>
        <v xml:space="preserve">Rörelseintäkter </v>
      </c>
    </row>
    <row r="230" spans="1:12" ht="13.2" customHeight="1" x14ac:dyDescent="0.25">
      <c r="A230" s="8">
        <v>39</v>
      </c>
      <c r="B230" s="21">
        <v>42277</v>
      </c>
      <c r="C230" s="82">
        <v>3910</v>
      </c>
      <c r="D230" s="16" t="s">
        <v>12</v>
      </c>
      <c r="E230" s="19" t="s">
        <v>49</v>
      </c>
      <c r="F230" s="16" t="s">
        <v>157</v>
      </c>
      <c r="G230" s="22">
        <v>-800</v>
      </c>
      <c r="H230" s="61">
        <f t="shared" si="12"/>
        <v>42277</v>
      </c>
      <c r="I230" s="81">
        <f t="shared" si="13"/>
        <v>2015</v>
      </c>
      <c r="J230" s="113">
        <f>VLOOKUP(K230,Kontoklasser!$A$1:$E$100,4,FALSE)</f>
        <v>3</v>
      </c>
      <c r="K230" s="94">
        <f t="shared" si="11"/>
        <v>39</v>
      </c>
      <c r="L230" s="97" t="str">
        <f>VLOOKUP(K230,Kontoklasser!$A$1:$E$100,3,FALSE)</f>
        <v xml:space="preserve">Rörelseintäkter </v>
      </c>
    </row>
    <row r="231" spans="1:12" ht="13.2" customHeight="1" x14ac:dyDescent="0.25">
      <c r="A231" s="8">
        <v>39</v>
      </c>
      <c r="B231" s="21">
        <v>42277</v>
      </c>
      <c r="C231" s="82">
        <v>1920</v>
      </c>
      <c r="D231" s="16" t="s">
        <v>71</v>
      </c>
      <c r="E231" s="19" t="s">
        <v>49</v>
      </c>
      <c r="F231" s="16" t="s">
        <v>158</v>
      </c>
      <c r="G231" s="22">
        <v>1600</v>
      </c>
      <c r="H231" s="61">
        <f t="shared" si="12"/>
        <v>42277</v>
      </c>
      <c r="I231" s="81">
        <f t="shared" si="13"/>
        <v>2015</v>
      </c>
      <c r="J231" s="113">
        <f>VLOOKUP(K231,Kontoklasser!$A$1:$E$100,4,FALSE)</f>
        <v>1</v>
      </c>
      <c r="K231" s="94">
        <f t="shared" si="11"/>
        <v>19</v>
      </c>
      <c r="L231" s="97" t="str">
        <f>VLOOKUP(K231,Kontoklasser!$A$1:$E$100,3,FALSE)</f>
        <v>Tillgångar</v>
      </c>
    </row>
    <row r="232" spans="1:12" ht="13.2" customHeight="1" x14ac:dyDescent="0.25">
      <c r="A232" s="8">
        <v>39</v>
      </c>
      <c r="B232" s="21">
        <v>42277</v>
      </c>
      <c r="C232" s="82">
        <v>3890</v>
      </c>
      <c r="D232" s="16" t="s">
        <v>54</v>
      </c>
      <c r="E232" s="19" t="s">
        <v>49</v>
      </c>
      <c r="F232" s="16" t="s">
        <v>158</v>
      </c>
      <c r="G232" s="22">
        <v>-800</v>
      </c>
      <c r="H232" s="61">
        <f t="shared" si="12"/>
        <v>42277</v>
      </c>
      <c r="I232" s="81">
        <f t="shared" si="13"/>
        <v>2015</v>
      </c>
      <c r="J232" s="113">
        <f>VLOOKUP(K232,Kontoklasser!$A$1:$E$100,4,FALSE)</f>
        <v>3</v>
      </c>
      <c r="K232" s="94">
        <f t="shared" si="11"/>
        <v>38</v>
      </c>
      <c r="L232" s="97" t="str">
        <f>VLOOKUP(K232,Kontoklasser!$A$1:$E$100,3,FALSE)</f>
        <v xml:space="preserve">Rörelseintäkter </v>
      </c>
    </row>
    <row r="233" spans="1:12" ht="13.2" customHeight="1" x14ac:dyDescent="0.25">
      <c r="A233" s="8">
        <v>39</v>
      </c>
      <c r="B233" s="21">
        <v>42277</v>
      </c>
      <c r="C233" s="82">
        <v>3910</v>
      </c>
      <c r="D233" s="16" t="s">
        <v>12</v>
      </c>
      <c r="E233" s="19" t="s">
        <v>49</v>
      </c>
      <c r="F233" s="16" t="s">
        <v>158</v>
      </c>
      <c r="G233" s="22">
        <v>-800</v>
      </c>
      <c r="H233" s="61">
        <f t="shared" si="12"/>
        <v>42277</v>
      </c>
      <c r="I233" s="81">
        <f t="shared" si="13"/>
        <v>2015</v>
      </c>
      <c r="J233" s="113">
        <f>VLOOKUP(K233,Kontoklasser!$A$1:$E$100,4,FALSE)</f>
        <v>3</v>
      </c>
      <c r="K233" s="94">
        <f t="shared" si="11"/>
        <v>39</v>
      </c>
      <c r="L233" s="97" t="str">
        <f>VLOOKUP(K233,Kontoklasser!$A$1:$E$100,3,FALSE)</f>
        <v xml:space="preserve">Rörelseintäkter </v>
      </c>
    </row>
    <row r="234" spans="1:12" ht="13.2" customHeight="1" x14ac:dyDescent="0.25">
      <c r="A234" s="8">
        <v>39</v>
      </c>
      <c r="B234" s="21">
        <v>42277</v>
      </c>
      <c r="C234" s="82">
        <v>1920</v>
      </c>
      <c r="D234" s="16" t="s">
        <v>71</v>
      </c>
      <c r="E234" s="19" t="s">
        <v>49</v>
      </c>
      <c r="F234" s="16" t="s">
        <v>159</v>
      </c>
      <c r="G234" s="22">
        <v>1600</v>
      </c>
      <c r="H234" s="61">
        <f t="shared" si="12"/>
        <v>42277</v>
      </c>
      <c r="I234" s="81">
        <f t="shared" si="13"/>
        <v>2015</v>
      </c>
      <c r="J234" s="113">
        <f>VLOOKUP(K234,Kontoklasser!$A$1:$E$100,4,FALSE)</f>
        <v>1</v>
      </c>
      <c r="K234" s="94">
        <f t="shared" si="11"/>
        <v>19</v>
      </c>
      <c r="L234" s="97" t="str">
        <f>VLOOKUP(K234,Kontoklasser!$A$1:$E$100,3,FALSE)</f>
        <v>Tillgångar</v>
      </c>
    </row>
    <row r="235" spans="1:12" ht="13.2" customHeight="1" x14ac:dyDescent="0.25">
      <c r="A235" s="8">
        <v>39</v>
      </c>
      <c r="B235" s="21">
        <v>42277</v>
      </c>
      <c r="C235" s="82">
        <v>3890</v>
      </c>
      <c r="D235" s="16" t="s">
        <v>54</v>
      </c>
      <c r="E235" s="19" t="s">
        <v>49</v>
      </c>
      <c r="F235" s="16" t="s">
        <v>159</v>
      </c>
      <c r="G235" s="22">
        <v>-800</v>
      </c>
      <c r="H235" s="61">
        <f t="shared" si="12"/>
        <v>42277</v>
      </c>
      <c r="I235" s="81">
        <f t="shared" si="13"/>
        <v>2015</v>
      </c>
      <c r="J235" s="113">
        <f>VLOOKUP(K235,Kontoklasser!$A$1:$E$100,4,FALSE)</f>
        <v>3</v>
      </c>
      <c r="K235" s="94">
        <f t="shared" si="11"/>
        <v>38</v>
      </c>
      <c r="L235" s="97" t="str">
        <f>VLOOKUP(K235,Kontoklasser!$A$1:$E$100,3,FALSE)</f>
        <v xml:space="preserve">Rörelseintäkter </v>
      </c>
    </row>
    <row r="236" spans="1:12" ht="13.2" customHeight="1" x14ac:dyDescent="0.25">
      <c r="A236" s="8">
        <v>39</v>
      </c>
      <c r="B236" s="21">
        <v>42277</v>
      </c>
      <c r="C236" s="82">
        <v>3910</v>
      </c>
      <c r="D236" s="16" t="s">
        <v>12</v>
      </c>
      <c r="E236" s="19" t="s">
        <v>49</v>
      </c>
      <c r="F236" s="16" t="s">
        <v>159</v>
      </c>
      <c r="G236" s="22">
        <v>-800</v>
      </c>
      <c r="H236" s="61">
        <f t="shared" si="12"/>
        <v>42277</v>
      </c>
      <c r="I236" s="81">
        <f t="shared" si="13"/>
        <v>2015</v>
      </c>
      <c r="J236" s="113">
        <f>VLOOKUP(K236,Kontoklasser!$A$1:$E$100,4,FALSE)</f>
        <v>3</v>
      </c>
      <c r="K236" s="94">
        <f t="shared" si="11"/>
        <v>39</v>
      </c>
      <c r="L236" s="97" t="str">
        <f>VLOOKUP(K236,Kontoklasser!$A$1:$E$100,3,FALSE)</f>
        <v xml:space="preserve">Rörelseintäkter </v>
      </c>
    </row>
    <row r="237" spans="1:12" ht="13.2" customHeight="1" x14ac:dyDescent="0.25">
      <c r="A237" s="8">
        <v>39</v>
      </c>
      <c r="B237" s="21">
        <v>42277</v>
      </c>
      <c r="C237" s="82">
        <v>1920</v>
      </c>
      <c r="D237" s="16" t="s">
        <v>71</v>
      </c>
      <c r="E237" s="19" t="s">
        <v>49</v>
      </c>
      <c r="F237" s="16" t="s">
        <v>160</v>
      </c>
      <c r="G237" s="22">
        <v>1600</v>
      </c>
      <c r="H237" s="61">
        <f t="shared" si="12"/>
        <v>42277</v>
      </c>
      <c r="I237" s="81">
        <f t="shared" si="13"/>
        <v>2015</v>
      </c>
      <c r="J237" s="113">
        <f>VLOOKUP(K237,Kontoklasser!$A$1:$E$100,4,FALSE)</f>
        <v>1</v>
      </c>
      <c r="K237" s="94">
        <f t="shared" si="11"/>
        <v>19</v>
      </c>
      <c r="L237" s="97" t="str">
        <f>VLOOKUP(K237,Kontoklasser!$A$1:$E$100,3,FALSE)</f>
        <v>Tillgångar</v>
      </c>
    </row>
    <row r="238" spans="1:12" ht="13.2" customHeight="1" x14ac:dyDescent="0.25">
      <c r="A238" s="8">
        <v>39</v>
      </c>
      <c r="B238" s="21">
        <v>42277</v>
      </c>
      <c r="C238" s="82">
        <v>3890</v>
      </c>
      <c r="D238" s="16" t="s">
        <v>54</v>
      </c>
      <c r="E238" s="19" t="s">
        <v>49</v>
      </c>
      <c r="F238" s="16" t="s">
        <v>160</v>
      </c>
      <c r="G238" s="22">
        <v>-800</v>
      </c>
      <c r="H238" s="61">
        <f t="shared" si="12"/>
        <v>42277</v>
      </c>
      <c r="I238" s="81">
        <f t="shared" si="13"/>
        <v>2015</v>
      </c>
      <c r="J238" s="113">
        <f>VLOOKUP(K238,Kontoklasser!$A$1:$E$100,4,FALSE)</f>
        <v>3</v>
      </c>
      <c r="K238" s="94">
        <f t="shared" si="11"/>
        <v>38</v>
      </c>
      <c r="L238" s="97" t="str">
        <f>VLOOKUP(K238,Kontoklasser!$A$1:$E$100,3,FALSE)</f>
        <v xml:space="preserve">Rörelseintäkter </v>
      </c>
    </row>
    <row r="239" spans="1:12" ht="13.2" customHeight="1" x14ac:dyDescent="0.25">
      <c r="A239" s="8">
        <v>39</v>
      </c>
      <c r="B239" s="21">
        <v>42277</v>
      </c>
      <c r="C239" s="82">
        <v>3910</v>
      </c>
      <c r="D239" s="16" t="s">
        <v>12</v>
      </c>
      <c r="E239" s="19" t="s">
        <v>49</v>
      </c>
      <c r="F239" s="16" t="s">
        <v>160</v>
      </c>
      <c r="G239" s="22">
        <v>-800</v>
      </c>
      <c r="H239" s="61">
        <f t="shared" si="12"/>
        <v>42277</v>
      </c>
      <c r="I239" s="81">
        <f t="shared" si="13"/>
        <v>2015</v>
      </c>
      <c r="J239" s="113">
        <f>VLOOKUP(K239,Kontoklasser!$A$1:$E$100,4,FALSE)</f>
        <v>3</v>
      </c>
      <c r="K239" s="94">
        <f t="shared" si="11"/>
        <v>39</v>
      </c>
      <c r="L239" s="97" t="str">
        <f>VLOOKUP(K239,Kontoklasser!$A$1:$E$100,3,FALSE)</f>
        <v xml:space="preserve">Rörelseintäkter </v>
      </c>
    </row>
    <row r="240" spans="1:12" ht="13.2" customHeight="1" x14ac:dyDescent="0.25">
      <c r="A240" s="8">
        <v>39</v>
      </c>
      <c r="B240" s="21">
        <v>42277</v>
      </c>
      <c r="C240" s="82">
        <v>1920</v>
      </c>
      <c r="D240" s="16" t="s">
        <v>71</v>
      </c>
      <c r="E240" s="19" t="s">
        <v>49</v>
      </c>
      <c r="F240" s="16" t="s">
        <v>161</v>
      </c>
      <c r="G240" s="22">
        <v>1600</v>
      </c>
      <c r="H240" s="61">
        <f t="shared" si="12"/>
        <v>42277</v>
      </c>
      <c r="I240" s="81">
        <f t="shared" si="13"/>
        <v>2015</v>
      </c>
      <c r="J240" s="113">
        <f>VLOOKUP(K240,Kontoklasser!$A$1:$E$100,4,FALSE)</f>
        <v>1</v>
      </c>
      <c r="K240" s="94">
        <f t="shared" si="11"/>
        <v>19</v>
      </c>
      <c r="L240" s="97" t="str">
        <f>VLOOKUP(K240,Kontoklasser!$A$1:$E$100,3,FALSE)</f>
        <v>Tillgångar</v>
      </c>
    </row>
    <row r="241" spans="1:12" ht="13.2" customHeight="1" x14ac:dyDescent="0.25">
      <c r="A241" s="8">
        <v>39</v>
      </c>
      <c r="B241" s="21">
        <v>42277</v>
      </c>
      <c r="C241" s="82">
        <v>3890</v>
      </c>
      <c r="D241" s="16" t="s">
        <v>54</v>
      </c>
      <c r="E241" s="19" t="s">
        <v>49</v>
      </c>
      <c r="F241" s="16" t="s">
        <v>161</v>
      </c>
      <c r="G241" s="22">
        <v>-800</v>
      </c>
      <c r="H241" s="61">
        <f t="shared" si="12"/>
        <v>42277</v>
      </c>
      <c r="I241" s="81">
        <f t="shared" si="13"/>
        <v>2015</v>
      </c>
      <c r="J241" s="113">
        <f>VLOOKUP(K241,Kontoklasser!$A$1:$E$100,4,FALSE)</f>
        <v>3</v>
      </c>
      <c r="K241" s="94">
        <f t="shared" si="11"/>
        <v>38</v>
      </c>
      <c r="L241" s="97" t="str">
        <f>VLOOKUP(K241,Kontoklasser!$A$1:$E$100,3,FALSE)</f>
        <v xml:space="preserve">Rörelseintäkter </v>
      </c>
    </row>
    <row r="242" spans="1:12" ht="13.2" customHeight="1" x14ac:dyDescent="0.25">
      <c r="A242" s="8">
        <v>39</v>
      </c>
      <c r="B242" s="21">
        <v>42277</v>
      </c>
      <c r="C242" s="82">
        <v>3910</v>
      </c>
      <c r="D242" s="16" t="s">
        <v>12</v>
      </c>
      <c r="E242" s="19" t="s">
        <v>49</v>
      </c>
      <c r="F242" s="16" t="s">
        <v>161</v>
      </c>
      <c r="G242" s="22">
        <v>-800</v>
      </c>
      <c r="H242" s="61">
        <f t="shared" si="12"/>
        <v>42277</v>
      </c>
      <c r="I242" s="81">
        <f t="shared" si="13"/>
        <v>2015</v>
      </c>
      <c r="J242" s="113">
        <f>VLOOKUP(K242,Kontoklasser!$A$1:$E$100,4,FALSE)</f>
        <v>3</v>
      </c>
      <c r="K242" s="94">
        <f t="shared" si="11"/>
        <v>39</v>
      </c>
      <c r="L242" s="97" t="str">
        <f>VLOOKUP(K242,Kontoklasser!$A$1:$E$100,3,FALSE)</f>
        <v xml:space="preserve">Rörelseintäkter </v>
      </c>
    </row>
    <row r="243" spans="1:12" ht="13.2" customHeight="1" x14ac:dyDescent="0.25">
      <c r="A243" s="8">
        <v>39</v>
      </c>
      <c r="B243" s="21">
        <v>42277</v>
      </c>
      <c r="C243" s="82">
        <v>1920</v>
      </c>
      <c r="D243" s="16" t="s">
        <v>71</v>
      </c>
      <c r="E243" s="19" t="s">
        <v>49</v>
      </c>
      <c r="F243" s="16" t="s">
        <v>162</v>
      </c>
      <c r="G243" s="22">
        <v>1600</v>
      </c>
      <c r="H243" s="61">
        <f t="shared" si="12"/>
        <v>42277</v>
      </c>
      <c r="I243" s="81">
        <f t="shared" si="13"/>
        <v>2015</v>
      </c>
      <c r="J243" s="113">
        <f>VLOOKUP(K243,Kontoklasser!$A$1:$E$100,4,FALSE)</f>
        <v>1</v>
      </c>
      <c r="K243" s="94">
        <f t="shared" si="11"/>
        <v>19</v>
      </c>
      <c r="L243" s="97" t="str">
        <f>VLOOKUP(K243,Kontoklasser!$A$1:$E$100,3,FALSE)</f>
        <v>Tillgångar</v>
      </c>
    </row>
    <row r="244" spans="1:12" ht="13.2" customHeight="1" x14ac:dyDescent="0.25">
      <c r="A244" s="8">
        <v>39</v>
      </c>
      <c r="B244" s="21">
        <v>42277</v>
      </c>
      <c r="C244" s="82">
        <v>3890</v>
      </c>
      <c r="D244" s="16" t="s">
        <v>54</v>
      </c>
      <c r="E244" s="19" t="s">
        <v>49</v>
      </c>
      <c r="F244" s="16" t="s">
        <v>162</v>
      </c>
      <c r="G244" s="22">
        <v>-800</v>
      </c>
      <c r="H244" s="61">
        <f t="shared" si="12"/>
        <v>42277</v>
      </c>
      <c r="I244" s="81">
        <f t="shared" si="13"/>
        <v>2015</v>
      </c>
      <c r="J244" s="113">
        <f>VLOOKUP(K244,Kontoklasser!$A$1:$E$100,4,FALSE)</f>
        <v>3</v>
      </c>
      <c r="K244" s="94">
        <f t="shared" si="11"/>
        <v>38</v>
      </c>
      <c r="L244" s="97" t="str">
        <f>VLOOKUP(K244,Kontoklasser!$A$1:$E$100,3,FALSE)</f>
        <v xml:space="preserve">Rörelseintäkter </v>
      </c>
    </row>
    <row r="245" spans="1:12" ht="13.2" customHeight="1" x14ac:dyDescent="0.25">
      <c r="A245" s="8">
        <v>39</v>
      </c>
      <c r="B245" s="21">
        <v>42277</v>
      </c>
      <c r="C245" s="82">
        <v>3910</v>
      </c>
      <c r="D245" s="16" t="s">
        <v>12</v>
      </c>
      <c r="E245" s="19" t="s">
        <v>49</v>
      </c>
      <c r="F245" s="16" t="s">
        <v>162</v>
      </c>
      <c r="G245" s="22">
        <v>-800</v>
      </c>
      <c r="H245" s="61">
        <f t="shared" si="12"/>
        <v>42277</v>
      </c>
      <c r="I245" s="81">
        <f t="shared" si="13"/>
        <v>2015</v>
      </c>
      <c r="J245" s="113">
        <f>VLOOKUP(K245,Kontoklasser!$A$1:$E$100,4,FALSE)</f>
        <v>3</v>
      </c>
      <c r="K245" s="94">
        <f t="shared" si="11"/>
        <v>39</v>
      </c>
      <c r="L245" s="97" t="str">
        <f>VLOOKUP(K245,Kontoklasser!$A$1:$E$100,3,FALSE)</f>
        <v xml:space="preserve">Rörelseintäkter </v>
      </c>
    </row>
    <row r="246" spans="1:12" ht="13.2" customHeight="1" x14ac:dyDescent="0.25">
      <c r="A246" s="8">
        <v>39</v>
      </c>
      <c r="B246" s="21">
        <v>42277</v>
      </c>
      <c r="C246" s="82">
        <v>1920</v>
      </c>
      <c r="D246" s="16" t="s">
        <v>71</v>
      </c>
      <c r="E246" s="19" t="s">
        <v>49</v>
      </c>
      <c r="F246" s="16" t="s">
        <v>163</v>
      </c>
      <c r="G246" s="22">
        <v>1600</v>
      </c>
      <c r="H246" s="61">
        <f t="shared" si="12"/>
        <v>42277</v>
      </c>
      <c r="I246" s="81">
        <f t="shared" si="13"/>
        <v>2015</v>
      </c>
      <c r="J246" s="113">
        <f>VLOOKUP(K246,Kontoklasser!$A$1:$E$100,4,FALSE)</f>
        <v>1</v>
      </c>
      <c r="K246" s="94">
        <f t="shared" si="11"/>
        <v>19</v>
      </c>
      <c r="L246" s="97" t="str">
        <f>VLOOKUP(K246,Kontoklasser!$A$1:$E$100,3,FALSE)</f>
        <v>Tillgångar</v>
      </c>
    </row>
    <row r="247" spans="1:12" ht="13.2" customHeight="1" x14ac:dyDescent="0.25">
      <c r="A247" s="8">
        <v>39</v>
      </c>
      <c r="B247" s="21">
        <v>42277</v>
      </c>
      <c r="C247" s="82">
        <v>3890</v>
      </c>
      <c r="D247" s="16" t="s">
        <v>54</v>
      </c>
      <c r="E247" s="19" t="s">
        <v>49</v>
      </c>
      <c r="F247" s="16" t="s">
        <v>163</v>
      </c>
      <c r="G247" s="22">
        <v>-800</v>
      </c>
      <c r="H247" s="61">
        <f t="shared" si="12"/>
        <v>42277</v>
      </c>
      <c r="I247" s="81">
        <f t="shared" si="13"/>
        <v>2015</v>
      </c>
      <c r="J247" s="113">
        <f>VLOOKUP(K247,Kontoklasser!$A$1:$E$100,4,FALSE)</f>
        <v>3</v>
      </c>
      <c r="K247" s="94">
        <f t="shared" si="11"/>
        <v>38</v>
      </c>
      <c r="L247" s="97" t="str">
        <f>VLOOKUP(K247,Kontoklasser!$A$1:$E$100,3,FALSE)</f>
        <v xml:space="preserve">Rörelseintäkter </v>
      </c>
    </row>
    <row r="248" spans="1:12" ht="13.2" customHeight="1" x14ac:dyDescent="0.25">
      <c r="A248" s="8">
        <v>39</v>
      </c>
      <c r="B248" s="21">
        <v>42277</v>
      </c>
      <c r="C248" s="82">
        <v>3910</v>
      </c>
      <c r="D248" s="16" t="s">
        <v>12</v>
      </c>
      <c r="E248" s="19" t="s">
        <v>49</v>
      </c>
      <c r="F248" s="16" t="s">
        <v>163</v>
      </c>
      <c r="G248" s="22">
        <v>-800</v>
      </c>
      <c r="H248" s="61">
        <f t="shared" si="12"/>
        <v>42277</v>
      </c>
      <c r="I248" s="81">
        <f t="shared" si="13"/>
        <v>2015</v>
      </c>
      <c r="J248" s="113">
        <f>VLOOKUP(K248,Kontoklasser!$A$1:$E$100,4,FALSE)</f>
        <v>3</v>
      </c>
      <c r="K248" s="94">
        <f t="shared" si="11"/>
        <v>39</v>
      </c>
      <c r="L248" s="97" t="str">
        <f>VLOOKUP(K248,Kontoklasser!$A$1:$E$100,3,FALSE)</f>
        <v xml:space="preserve">Rörelseintäkter </v>
      </c>
    </row>
    <row r="249" spans="1:12" ht="13.2" customHeight="1" x14ac:dyDescent="0.25">
      <c r="A249" s="8">
        <v>39</v>
      </c>
      <c r="B249" s="21">
        <v>42277</v>
      </c>
      <c r="C249" s="82">
        <v>1920</v>
      </c>
      <c r="D249" s="16" t="s">
        <v>71</v>
      </c>
      <c r="E249" s="19" t="s">
        <v>49</v>
      </c>
      <c r="F249" s="16" t="s">
        <v>164</v>
      </c>
      <c r="G249" s="22">
        <v>1600</v>
      </c>
      <c r="H249" s="61">
        <f t="shared" si="12"/>
        <v>42277</v>
      </c>
      <c r="I249" s="81">
        <f t="shared" si="13"/>
        <v>2015</v>
      </c>
      <c r="J249" s="113">
        <f>VLOOKUP(K249,Kontoklasser!$A$1:$E$100,4,FALSE)</f>
        <v>1</v>
      </c>
      <c r="K249" s="94">
        <f t="shared" si="11"/>
        <v>19</v>
      </c>
      <c r="L249" s="97" t="str">
        <f>VLOOKUP(K249,Kontoklasser!$A$1:$E$100,3,FALSE)</f>
        <v>Tillgångar</v>
      </c>
    </row>
    <row r="250" spans="1:12" ht="13.2" customHeight="1" x14ac:dyDescent="0.25">
      <c r="A250" s="8">
        <v>39</v>
      </c>
      <c r="B250" s="21">
        <v>42277</v>
      </c>
      <c r="C250" s="82">
        <v>3890</v>
      </c>
      <c r="D250" s="16" t="s">
        <v>54</v>
      </c>
      <c r="E250" s="19" t="s">
        <v>49</v>
      </c>
      <c r="F250" s="16" t="s">
        <v>164</v>
      </c>
      <c r="G250" s="22">
        <v>-800</v>
      </c>
      <c r="H250" s="61">
        <f t="shared" si="12"/>
        <v>42277</v>
      </c>
      <c r="I250" s="81">
        <f t="shared" si="13"/>
        <v>2015</v>
      </c>
      <c r="J250" s="113">
        <f>VLOOKUP(K250,Kontoklasser!$A$1:$E$100,4,FALSE)</f>
        <v>3</v>
      </c>
      <c r="K250" s="94">
        <f t="shared" si="11"/>
        <v>38</v>
      </c>
      <c r="L250" s="97" t="str">
        <f>VLOOKUP(K250,Kontoklasser!$A$1:$E$100,3,FALSE)</f>
        <v xml:space="preserve">Rörelseintäkter </v>
      </c>
    </row>
    <row r="251" spans="1:12" ht="13.2" customHeight="1" x14ac:dyDescent="0.25">
      <c r="A251" s="8">
        <v>39</v>
      </c>
      <c r="B251" s="21">
        <v>42277</v>
      </c>
      <c r="C251" s="82">
        <v>3910</v>
      </c>
      <c r="D251" s="16" t="s">
        <v>12</v>
      </c>
      <c r="E251" s="19" t="s">
        <v>49</v>
      </c>
      <c r="F251" s="16" t="s">
        <v>164</v>
      </c>
      <c r="G251" s="22">
        <v>-800</v>
      </c>
      <c r="H251" s="61">
        <f t="shared" si="12"/>
        <v>42277</v>
      </c>
      <c r="I251" s="81">
        <f t="shared" si="13"/>
        <v>2015</v>
      </c>
      <c r="J251" s="113">
        <f>VLOOKUP(K251,Kontoklasser!$A$1:$E$100,4,FALSE)</f>
        <v>3</v>
      </c>
      <c r="K251" s="94">
        <f t="shared" si="11"/>
        <v>39</v>
      </c>
      <c r="L251" s="97" t="str">
        <f>VLOOKUP(K251,Kontoklasser!$A$1:$E$100,3,FALSE)</f>
        <v xml:space="preserve">Rörelseintäkter </v>
      </c>
    </row>
    <row r="252" spans="1:12" ht="13.2" customHeight="1" x14ac:dyDescent="0.25">
      <c r="A252" s="8">
        <v>39</v>
      </c>
      <c r="B252" s="21">
        <v>42277</v>
      </c>
      <c r="C252" s="82">
        <v>1920</v>
      </c>
      <c r="D252" s="16" t="s">
        <v>71</v>
      </c>
      <c r="E252" s="19" t="s">
        <v>49</v>
      </c>
      <c r="F252" s="16" t="s">
        <v>165</v>
      </c>
      <c r="G252" s="22">
        <v>1600</v>
      </c>
      <c r="H252" s="61">
        <f t="shared" si="12"/>
        <v>42277</v>
      </c>
      <c r="I252" s="81">
        <f t="shared" si="13"/>
        <v>2015</v>
      </c>
      <c r="J252" s="113">
        <f>VLOOKUP(K252,Kontoklasser!$A$1:$E$100,4,FALSE)</f>
        <v>1</v>
      </c>
      <c r="K252" s="94">
        <f t="shared" si="11"/>
        <v>19</v>
      </c>
      <c r="L252" s="97" t="str">
        <f>VLOOKUP(K252,Kontoklasser!$A$1:$E$100,3,FALSE)</f>
        <v>Tillgångar</v>
      </c>
    </row>
    <row r="253" spans="1:12" ht="13.2" customHeight="1" x14ac:dyDescent="0.25">
      <c r="A253" s="8">
        <v>39</v>
      </c>
      <c r="B253" s="21">
        <v>42277</v>
      </c>
      <c r="C253" s="82">
        <v>3890</v>
      </c>
      <c r="D253" s="16" t="s">
        <v>54</v>
      </c>
      <c r="E253" s="19" t="s">
        <v>49</v>
      </c>
      <c r="F253" s="16" t="s">
        <v>165</v>
      </c>
      <c r="G253" s="22">
        <v>-800</v>
      </c>
      <c r="H253" s="61">
        <f t="shared" si="12"/>
        <v>42277</v>
      </c>
      <c r="I253" s="81">
        <f t="shared" si="13"/>
        <v>2015</v>
      </c>
      <c r="J253" s="113">
        <f>VLOOKUP(K253,Kontoklasser!$A$1:$E$100,4,FALSE)</f>
        <v>3</v>
      </c>
      <c r="K253" s="94">
        <f t="shared" si="11"/>
        <v>38</v>
      </c>
      <c r="L253" s="97" t="str">
        <f>VLOOKUP(K253,Kontoklasser!$A$1:$E$100,3,FALSE)</f>
        <v xml:space="preserve">Rörelseintäkter </v>
      </c>
    </row>
    <row r="254" spans="1:12" ht="13.2" customHeight="1" x14ac:dyDescent="0.25">
      <c r="A254" s="8">
        <v>39</v>
      </c>
      <c r="B254" s="21">
        <v>42277</v>
      </c>
      <c r="C254" s="82">
        <v>3910</v>
      </c>
      <c r="D254" s="16" t="s">
        <v>12</v>
      </c>
      <c r="E254" s="19" t="s">
        <v>49</v>
      </c>
      <c r="F254" s="16" t="s">
        <v>165</v>
      </c>
      <c r="G254" s="22">
        <v>-800</v>
      </c>
      <c r="H254" s="61">
        <f t="shared" si="12"/>
        <v>42277</v>
      </c>
      <c r="I254" s="81">
        <f t="shared" si="13"/>
        <v>2015</v>
      </c>
      <c r="J254" s="113">
        <f>VLOOKUP(K254,Kontoklasser!$A$1:$E$100,4,FALSE)</f>
        <v>3</v>
      </c>
      <c r="K254" s="94">
        <f t="shared" si="11"/>
        <v>39</v>
      </c>
      <c r="L254" s="97" t="str">
        <f>VLOOKUP(K254,Kontoklasser!$A$1:$E$100,3,FALSE)</f>
        <v xml:space="preserve">Rörelseintäkter </v>
      </c>
    </row>
    <row r="255" spans="1:12" ht="13.2" customHeight="1" x14ac:dyDescent="0.25">
      <c r="A255" s="8">
        <v>39</v>
      </c>
      <c r="B255" s="21">
        <v>42277</v>
      </c>
      <c r="C255" s="82">
        <v>1920</v>
      </c>
      <c r="D255" s="16" t="s">
        <v>71</v>
      </c>
      <c r="E255" s="19" t="s">
        <v>49</v>
      </c>
      <c r="F255" s="16" t="s">
        <v>166</v>
      </c>
      <c r="G255" s="22">
        <v>1600</v>
      </c>
      <c r="H255" s="61">
        <f t="shared" si="12"/>
        <v>42277</v>
      </c>
      <c r="I255" s="81">
        <f t="shared" si="13"/>
        <v>2015</v>
      </c>
      <c r="J255" s="113">
        <f>VLOOKUP(K255,Kontoklasser!$A$1:$E$100,4,FALSE)</f>
        <v>1</v>
      </c>
      <c r="K255" s="94">
        <f t="shared" si="11"/>
        <v>19</v>
      </c>
      <c r="L255" s="97" t="str">
        <f>VLOOKUP(K255,Kontoklasser!$A$1:$E$100,3,FALSE)</f>
        <v>Tillgångar</v>
      </c>
    </row>
    <row r="256" spans="1:12" ht="13.2" customHeight="1" x14ac:dyDescent="0.25">
      <c r="A256" s="8">
        <v>39</v>
      </c>
      <c r="B256" s="21">
        <v>42277</v>
      </c>
      <c r="C256" s="82">
        <v>3890</v>
      </c>
      <c r="D256" s="16" t="s">
        <v>54</v>
      </c>
      <c r="E256" s="19" t="s">
        <v>49</v>
      </c>
      <c r="F256" s="16" t="s">
        <v>166</v>
      </c>
      <c r="G256" s="22">
        <v>-800</v>
      </c>
      <c r="H256" s="61">
        <f t="shared" si="12"/>
        <v>42277</v>
      </c>
      <c r="I256" s="81">
        <f t="shared" si="13"/>
        <v>2015</v>
      </c>
      <c r="J256" s="113">
        <f>VLOOKUP(K256,Kontoklasser!$A$1:$E$100,4,FALSE)</f>
        <v>3</v>
      </c>
      <c r="K256" s="94">
        <f t="shared" si="11"/>
        <v>38</v>
      </c>
      <c r="L256" s="97" t="str">
        <f>VLOOKUP(K256,Kontoklasser!$A$1:$E$100,3,FALSE)</f>
        <v xml:space="preserve">Rörelseintäkter </v>
      </c>
    </row>
    <row r="257" spans="1:12" ht="13.2" customHeight="1" x14ac:dyDescent="0.25">
      <c r="A257" s="8">
        <v>39</v>
      </c>
      <c r="B257" s="21">
        <v>42277</v>
      </c>
      <c r="C257" s="82">
        <v>3910</v>
      </c>
      <c r="D257" s="16" t="s">
        <v>12</v>
      </c>
      <c r="E257" s="19" t="s">
        <v>49</v>
      </c>
      <c r="F257" s="16" t="s">
        <v>166</v>
      </c>
      <c r="G257" s="22">
        <v>-800</v>
      </c>
      <c r="H257" s="61">
        <f t="shared" si="12"/>
        <v>42277</v>
      </c>
      <c r="I257" s="81">
        <f t="shared" si="13"/>
        <v>2015</v>
      </c>
      <c r="J257" s="113">
        <f>VLOOKUP(K257,Kontoklasser!$A$1:$E$100,4,FALSE)</f>
        <v>3</v>
      </c>
      <c r="K257" s="94">
        <f t="shared" si="11"/>
        <v>39</v>
      </c>
      <c r="L257" s="97" t="str">
        <f>VLOOKUP(K257,Kontoklasser!$A$1:$E$100,3,FALSE)</f>
        <v xml:space="preserve">Rörelseintäkter </v>
      </c>
    </row>
    <row r="258" spans="1:12" ht="13.2" customHeight="1" x14ac:dyDescent="0.25">
      <c r="A258" s="8">
        <v>39</v>
      </c>
      <c r="B258" s="21">
        <v>42277</v>
      </c>
      <c r="C258" s="82">
        <v>1920</v>
      </c>
      <c r="D258" s="16" t="s">
        <v>71</v>
      </c>
      <c r="E258" s="19" t="s">
        <v>49</v>
      </c>
      <c r="F258" s="16" t="s">
        <v>167</v>
      </c>
      <c r="G258" s="22">
        <v>1600</v>
      </c>
      <c r="H258" s="61">
        <f t="shared" si="12"/>
        <v>42277</v>
      </c>
      <c r="I258" s="81">
        <f t="shared" si="13"/>
        <v>2015</v>
      </c>
      <c r="J258" s="113">
        <f>VLOOKUP(K258,Kontoklasser!$A$1:$E$100,4,FALSE)</f>
        <v>1</v>
      </c>
      <c r="K258" s="94">
        <f t="shared" si="11"/>
        <v>19</v>
      </c>
      <c r="L258" s="97" t="str">
        <f>VLOOKUP(K258,Kontoklasser!$A$1:$E$100,3,FALSE)</f>
        <v>Tillgångar</v>
      </c>
    </row>
    <row r="259" spans="1:12" ht="13.2" customHeight="1" x14ac:dyDescent="0.25">
      <c r="A259" s="8">
        <v>39</v>
      </c>
      <c r="B259" s="21">
        <v>42277</v>
      </c>
      <c r="C259" s="82">
        <v>3890</v>
      </c>
      <c r="D259" s="16" t="s">
        <v>54</v>
      </c>
      <c r="E259" s="19" t="s">
        <v>49</v>
      </c>
      <c r="F259" s="16" t="s">
        <v>167</v>
      </c>
      <c r="G259" s="22">
        <v>-800</v>
      </c>
      <c r="H259" s="61">
        <f t="shared" si="12"/>
        <v>42277</v>
      </c>
      <c r="I259" s="81">
        <f t="shared" si="13"/>
        <v>2015</v>
      </c>
      <c r="J259" s="113">
        <f>VLOOKUP(K259,Kontoklasser!$A$1:$E$100,4,FALSE)</f>
        <v>3</v>
      </c>
      <c r="K259" s="94">
        <f t="shared" ref="K259:K322" si="14">LEFT(C259,2)+0</f>
        <v>38</v>
      </c>
      <c r="L259" s="97" t="str">
        <f>VLOOKUP(K259,Kontoklasser!$A$1:$E$100,3,FALSE)</f>
        <v xml:space="preserve">Rörelseintäkter </v>
      </c>
    </row>
    <row r="260" spans="1:12" ht="13.2" customHeight="1" x14ac:dyDescent="0.25">
      <c r="A260" s="8">
        <v>39</v>
      </c>
      <c r="B260" s="21">
        <v>42277</v>
      </c>
      <c r="C260" s="82">
        <v>3910</v>
      </c>
      <c r="D260" s="16" t="s">
        <v>12</v>
      </c>
      <c r="E260" s="19" t="s">
        <v>49</v>
      </c>
      <c r="F260" s="16" t="s">
        <v>167</v>
      </c>
      <c r="G260" s="22">
        <v>-800</v>
      </c>
      <c r="H260" s="61">
        <f t="shared" si="12"/>
        <v>42277</v>
      </c>
      <c r="I260" s="81">
        <f t="shared" si="13"/>
        <v>2015</v>
      </c>
      <c r="J260" s="113">
        <f>VLOOKUP(K260,Kontoklasser!$A$1:$E$100,4,FALSE)</f>
        <v>3</v>
      </c>
      <c r="K260" s="94">
        <f t="shared" si="14"/>
        <v>39</v>
      </c>
      <c r="L260" s="97" t="str">
        <f>VLOOKUP(K260,Kontoklasser!$A$1:$E$100,3,FALSE)</f>
        <v xml:space="preserve">Rörelseintäkter </v>
      </c>
    </row>
    <row r="261" spans="1:12" ht="13.2" customHeight="1" x14ac:dyDescent="0.25">
      <c r="A261" s="8">
        <v>39</v>
      </c>
      <c r="B261" s="21">
        <v>42277</v>
      </c>
      <c r="C261" s="82">
        <v>1920</v>
      </c>
      <c r="D261" s="16" t="s">
        <v>71</v>
      </c>
      <c r="E261" s="19" t="s">
        <v>49</v>
      </c>
      <c r="F261" s="16" t="s">
        <v>168</v>
      </c>
      <c r="G261" s="22">
        <v>1600</v>
      </c>
      <c r="H261" s="61">
        <f t="shared" si="12"/>
        <v>42277</v>
      </c>
      <c r="I261" s="81">
        <f t="shared" si="13"/>
        <v>2015</v>
      </c>
      <c r="J261" s="113">
        <f>VLOOKUP(K261,Kontoklasser!$A$1:$E$100,4,FALSE)</f>
        <v>1</v>
      </c>
      <c r="K261" s="94">
        <f t="shared" si="14"/>
        <v>19</v>
      </c>
      <c r="L261" s="97" t="str">
        <f>VLOOKUP(K261,Kontoklasser!$A$1:$E$100,3,FALSE)</f>
        <v>Tillgångar</v>
      </c>
    </row>
    <row r="262" spans="1:12" ht="13.2" customHeight="1" x14ac:dyDescent="0.25">
      <c r="A262" s="8">
        <v>39</v>
      </c>
      <c r="B262" s="21">
        <v>42277</v>
      </c>
      <c r="C262" s="82">
        <v>3890</v>
      </c>
      <c r="D262" s="16" t="s">
        <v>54</v>
      </c>
      <c r="E262" s="19" t="s">
        <v>49</v>
      </c>
      <c r="F262" s="16" t="s">
        <v>168</v>
      </c>
      <c r="G262" s="22">
        <v>-800</v>
      </c>
      <c r="H262" s="61">
        <f t="shared" si="12"/>
        <v>42277</v>
      </c>
      <c r="I262" s="81">
        <f t="shared" si="13"/>
        <v>2015</v>
      </c>
      <c r="J262" s="113">
        <f>VLOOKUP(K262,Kontoklasser!$A$1:$E$100,4,FALSE)</f>
        <v>3</v>
      </c>
      <c r="K262" s="94">
        <f t="shared" si="14"/>
        <v>38</v>
      </c>
      <c r="L262" s="97" t="str">
        <f>VLOOKUP(K262,Kontoklasser!$A$1:$E$100,3,FALSE)</f>
        <v xml:space="preserve">Rörelseintäkter </v>
      </c>
    </row>
    <row r="263" spans="1:12" ht="13.2" customHeight="1" x14ac:dyDescent="0.25">
      <c r="A263" s="8">
        <v>39</v>
      </c>
      <c r="B263" s="21">
        <v>42277</v>
      </c>
      <c r="C263" s="82">
        <v>3910</v>
      </c>
      <c r="D263" s="16" t="s">
        <v>12</v>
      </c>
      <c r="E263" s="19" t="s">
        <v>49</v>
      </c>
      <c r="F263" s="16" t="s">
        <v>168</v>
      </c>
      <c r="G263" s="22">
        <v>-800</v>
      </c>
      <c r="H263" s="61">
        <f t="shared" si="12"/>
        <v>42277</v>
      </c>
      <c r="I263" s="81">
        <f t="shared" si="13"/>
        <v>2015</v>
      </c>
      <c r="J263" s="113">
        <f>VLOOKUP(K263,Kontoklasser!$A$1:$E$100,4,FALSE)</f>
        <v>3</v>
      </c>
      <c r="K263" s="94">
        <f t="shared" si="14"/>
        <v>39</v>
      </c>
      <c r="L263" s="97" t="str">
        <f>VLOOKUP(K263,Kontoklasser!$A$1:$E$100,3,FALSE)</f>
        <v xml:space="preserve">Rörelseintäkter </v>
      </c>
    </row>
    <row r="264" spans="1:12" ht="13.2" customHeight="1" x14ac:dyDescent="0.25">
      <c r="A264" s="8">
        <v>39</v>
      </c>
      <c r="B264" s="21">
        <v>42277</v>
      </c>
      <c r="C264" s="82">
        <v>1920</v>
      </c>
      <c r="D264" s="16" t="s">
        <v>71</v>
      </c>
      <c r="E264" s="19" t="s">
        <v>49</v>
      </c>
      <c r="F264" s="16" t="s">
        <v>169</v>
      </c>
      <c r="G264" s="22">
        <v>1600</v>
      </c>
      <c r="H264" s="61">
        <f t="shared" si="12"/>
        <v>42277</v>
      </c>
      <c r="I264" s="81">
        <f t="shared" si="13"/>
        <v>2015</v>
      </c>
      <c r="J264" s="113">
        <f>VLOOKUP(K264,Kontoklasser!$A$1:$E$100,4,FALSE)</f>
        <v>1</v>
      </c>
      <c r="K264" s="94">
        <f t="shared" si="14"/>
        <v>19</v>
      </c>
      <c r="L264" s="97" t="str">
        <f>VLOOKUP(K264,Kontoklasser!$A$1:$E$100,3,FALSE)</f>
        <v>Tillgångar</v>
      </c>
    </row>
    <row r="265" spans="1:12" ht="13.2" customHeight="1" x14ac:dyDescent="0.25">
      <c r="A265" s="8">
        <v>39</v>
      </c>
      <c r="B265" s="21">
        <v>42277</v>
      </c>
      <c r="C265" s="82">
        <v>3890</v>
      </c>
      <c r="D265" s="16" t="s">
        <v>54</v>
      </c>
      <c r="E265" s="19" t="s">
        <v>49</v>
      </c>
      <c r="F265" s="16" t="s">
        <v>169</v>
      </c>
      <c r="G265" s="22">
        <v>-800</v>
      </c>
      <c r="H265" s="61">
        <f t="shared" si="12"/>
        <v>42277</v>
      </c>
      <c r="I265" s="81">
        <f t="shared" si="13"/>
        <v>2015</v>
      </c>
      <c r="J265" s="113">
        <f>VLOOKUP(K265,Kontoklasser!$A$1:$E$100,4,FALSE)</f>
        <v>3</v>
      </c>
      <c r="K265" s="94">
        <f t="shared" si="14"/>
        <v>38</v>
      </c>
      <c r="L265" s="97" t="str">
        <f>VLOOKUP(K265,Kontoklasser!$A$1:$E$100,3,FALSE)</f>
        <v xml:space="preserve">Rörelseintäkter </v>
      </c>
    </row>
    <row r="266" spans="1:12" ht="13.2" customHeight="1" x14ac:dyDescent="0.25">
      <c r="A266" s="8">
        <v>39</v>
      </c>
      <c r="B266" s="21">
        <v>42277</v>
      </c>
      <c r="C266" s="82">
        <v>3910</v>
      </c>
      <c r="D266" s="16" t="s">
        <v>12</v>
      </c>
      <c r="E266" s="19" t="s">
        <v>49</v>
      </c>
      <c r="F266" s="16" t="s">
        <v>169</v>
      </c>
      <c r="G266" s="22">
        <v>-800</v>
      </c>
      <c r="H266" s="61">
        <f t="shared" ref="H266:H329" si="15">B266</f>
        <v>42277</v>
      </c>
      <c r="I266" s="81">
        <f t="shared" ref="I266:I329" si="16">YEAR(B266)</f>
        <v>2015</v>
      </c>
      <c r="J266" s="113">
        <f>VLOOKUP(K266,Kontoklasser!$A$1:$E$100,4,FALSE)</f>
        <v>3</v>
      </c>
      <c r="K266" s="94">
        <f t="shared" si="14"/>
        <v>39</v>
      </c>
      <c r="L266" s="97" t="str">
        <f>VLOOKUP(K266,Kontoklasser!$A$1:$E$100,3,FALSE)</f>
        <v xml:space="preserve">Rörelseintäkter </v>
      </c>
    </row>
    <row r="267" spans="1:12" ht="13.2" customHeight="1" x14ac:dyDescent="0.25">
      <c r="A267" s="8">
        <v>39</v>
      </c>
      <c r="B267" s="21">
        <v>42277</v>
      </c>
      <c r="C267" s="82">
        <v>1920</v>
      </c>
      <c r="D267" s="16" t="s">
        <v>71</v>
      </c>
      <c r="E267" s="19" t="s">
        <v>49</v>
      </c>
      <c r="F267" s="16" t="s">
        <v>170</v>
      </c>
      <c r="G267" s="22">
        <v>1600</v>
      </c>
      <c r="H267" s="61">
        <f t="shared" si="15"/>
        <v>42277</v>
      </c>
      <c r="I267" s="81">
        <f t="shared" si="16"/>
        <v>2015</v>
      </c>
      <c r="J267" s="113">
        <f>VLOOKUP(K267,Kontoklasser!$A$1:$E$100,4,FALSE)</f>
        <v>1</v>
      </c>
      <c r="K267" s="94">
        <f t="shared" si="14"/>
        <v>19</v>
      </c>
      <c r="L267" s="97" t="str">
        <f>VLOOKUP(K267,Kontoklasser!$A$1:$E$100,3,FALSE)</f>
        <v>Tillgångar</v>
      </c>
    </row>
    <row r="268" spans="1:12" ht="13.2" customHeight="1" x14ac:dyDescent="0.25">
      <c r="A268" s="8">
        <v>39</v>
      </c>
      <c r="B268" s="21">
        <v>42277</v>
      </c>
      <c r="C268" s="82">
        <v>3890</v>
      </c>
      <c r="D268" s="16" t="s">
        <v>54</v>
      </c>
      <c r="E268" s="19" t="s">
        <v>49</v>
      </c>
      <c r="F268" s="16" t="s">
        <v>170</v>
      </c>
      <c r="G268" s="22">
        <v>-800</v>
      </c>
      <c r="H268" s="61">
        <f t="shared" si="15"/>
        <v>42277</v>
      </c>
      <c r="I268" s="81">
        <f t="shared" si="16"/>
        <v>2015</v>
      </c>
      <c r="J268" s="113">
        <f>VLOOKUP(K268,Kontoklasser!$A$1:$E$100,4,FALSE)</f>
        <v>3</v>
      </c>
      <c r="K268" s="94">
        <f t="shared" si="14"/>
        <v>38</v>
      </c>
      <c r="L268" s="97" t="str">
        <f>VLOOKUP(K268,Kontoklasser!$A$1:$E$100,3,FALSE)</f>
        <v xml:space="preserve">Rörelseintäkter </v>
      </c>
    </row>
    <row r="269" spans="1:12" ht="13.2" customHeight="1" x14ac:dyDescent="0.25">
      <c r="A269" s="8">
        <v>39</v>
      </c>
      <c r="B269" s="21">
        <v>42277</v>
      </c>
      <c r="C269" s="82">
        <v>3910</v>
      </c>
      <c r="D269" s="16" t="s">
        <v>12</v>
      </c>
      <c r="E269" s="19" t="s">
        <v>49</v>
      </c>
      <c r="F269" s="16" t="s">
        <v>170</v>
      </c>
      <c r="G269" s="22">
        <v>-800</v>
      </c>
      <c r="H269" s="61">
        <f t="shared" si="15"/>
        <v>42277</v>
      </c>
      <c r="I269" s="81">
        <f t="shared" si="16"/>
        <v>2015</v>
      </c>
      <c r="J269" s="113">
        <f>VLOOKUP(K269,Kontoklasser!$A$1:$E$100,4,FALSE)</f>
        <v>3</v>
      </c>
      <c r="K269" s="94">
        <f t="shared" si="14"/>
        <v>39</v>
      </c>
      <c r="L269" s="97" t="str">
        <f>VLOOKUP(K269,Kontoklasser!$A$1:$E$100,3,FALSE)</f>
        <v xml:space="preserve">Rörelseintäkter </v>
      </c>
    </row>
    <row r="270" spans="1:12" ht="13.2" customHeight="1" x14ac:dyDescent="0.25">
      <c r="A270" s="8">
        <v>39</v>
      </c>
      <c r="B270" s="21">
        <v>42277</v>
      </c>
      <c r="C270" s="82">
        <v>1920</v>
      </c>
      <c r="D270" s="16" t="s">
        <v>71</v>
      </c>
      <c r="E270" s="19" t="s">
        <v>49</v>
      </c>
      <c r="F270" s="16" t="s">
        <v>171</v>
      </c>
      <c r="G270" s="22">
        <v>1600</v>
      </c>
      <c r="H270" s="61">
        <f t="shared" si="15"/>
        <v>42277</v>
      </c>
      <c r="I270" s="81">
        <f t="shared" si="16"/>
        <v>2015</v>
      </c>
      <c r="J270" s="113">
        <f>VLOOKUP(K270,Kontoklasser!$A$1:$E$100,4,FALSE)</f>
        <v>1</v>
      </c>
      <c r="K270" s="94">
        <f t="shared" si="14"/>
        <v>19</v>
      </c>
      <c r="L270" s="97" t="str">
        <f>VLOOKUP(K270,Kontoklasser!$A$1:$E$100,3,FALSE)</f>
        <v>Tillgångar</v>
      </c>
    </row>
    <row r="271" spans="1:12" ht="13.2" customHeight="1" x14ac:dyDescent="0.25">
      <c r="A271" s="8">
        <v>39</v>
      </c>
      <c r="B271" s="21">
        <v>42277</v>
      </c>
      <c r="C271" s="82">
        <v>3890</v>
      </c>
      <c r="D271" s="16" t="s">
        <v>54</v>
      </c>
      <c r="E271" s="19" t="s">
        <v>49</v>
      </c>
      <c r="F271" s="16" t="s">
        <v>171</v>
      </c>
      <c r="G271" s="22">
        <v>-800</v>
      </c>
      <c r="H271" s="61">
        <f t="shared" si="15"/>
        <v>42277</v>
      </c>
      <c r="I271" s="81">
        <f t="shared" si="16"/>
        <v>2015</v>
      </c>
      <c r="J271" s="113">
        <f>VLOOKUP(K271,Kontoklasser!$A$1:$E$100,4,FALSE)</f>
        <v>3</v>
      </c>
      <c r="K271" s="94">
        <f t="shared" si="14"/>
        <v>38</v>
      </c>
      <c r="L271" s="97" t="str">
        <f>VLOOKUP(K271,Kontoklasser!$A$1:$E$100,3,FALSE)</f>
        <v xml:space="preserve">Rörelseintäkter </v>
      </c>
    </row>
    <row r="272" spans="1:12" ht="13.2" customHeight="1" x14ac:dyDescent="0.25">
      <c r="A272" s="8">
        <v>39</v>
      </c>
      <c r="B272" s="21">
        <v>42277</v>
      </c>
      <c r="C272" s="82">
        <v>3910</v>
      </c>
      <c r="D272" s="16" t="s">
        <v>12</v>
      </c>
      <c r="E272" s="19" t="s">
        <v>49</v>
      </c>
      <c r="F272" s="16" t="s">
        <v>171</v>
      </c>
      <c r="G272" s="22">
        <v>-800</v>
      </c>
      <c r="H272" s="61">
        <f t="shared" si="15"/>
        <v>42277</v>
      </c>
      <c r="I272" s="81">
        <f t="shared" si="16"/>
        <v>2015</v>
      </c>
      <c r="J272" s="113">
        <f>VLOOKUP(K272,Kontoklasser!$A$1:$E$100,4,FALSE)</f>
        <v>3</v>
      </c>
      <c r="K272" s="94">
        <f t="shared" si="14"/>
        <v>39</v>
      </c>
      <c r="L272" s="97" t="str">
        <f>VLOOKUP(K272,Kontoklasser!$A$1:$E$100,3,FALSE)</f>
        <v xml:space="preserve">Rörelseintäkter </v>
      </c>
    </row>
    <row r="273" spans="1:12" ht="13.2" customHeight="1" x14ac:dyDescent="0.25">
      <c r="A273" s="8">
        <v>39</v>
      </c>
      <c r="B273" s="21">
        <v>42277</v>
      </c>
      <c r="C273" s="82">
        <v>1920</v>
      </c>
      <c r="D273" s="16" t="s">
        <v>71</v>
      </c>
      <c r="E273" s="19" t="s">
        <v>49</v>
      </c>
      <c r="F273" s="16" t="s">
        <v>172</v>
      </c>
      <c r="G273" s="22">
        <v>1600</v>
      </c>
      <c r="H273" s="61">
        <f t="shared" si="15"/>
        <v>42277</v>
      </c>
      <c r="I273" s="81">
        <f t="shared" si="16"/>
        <v>2015</v>
      </c>
      <c r="J273" s="113">
        <f>VLOOKUP(K273,Kontoklasser!$A$1:$E$100,4,FALSE)</f>
        <v>1</v>
      </c>
      <c r="K273" s="94">
        <f t="shared" si="14"/>
        <v>19</v>
      </c>
      <c r="L273" s="97" t="str">
        <f>VLOOKUP(K273,Kontoklasser!$A$1:$E$100,3,FALSE)</f>
        <v>Tillgångar</v>
      </c>
    </row>
    <row r="274" spans="1:12" ht="13.2" customHeight="1" x14ac:dyDescent="0.25">
      <c r="A274" s="8">
        <v>39</v>
      </c>
      <c r="B274" s="21">
        <v>42277</v>
      </c>
      <c r="C274" s="82">
        <v>3890</v>
      </c>
      <c r="D274" s="16" t="s">
        <v>54</v>
      </c>
      <c r="E274" s="19" t="s">
        <v>49</v>
      </c>
      <c r="F274" s="16" t="s">
        <v>172</v>
      </c>
      <c r="G274" s="22">
        <v>-800</v>
      </c>
      <c r="H274" s="61">
        <f t="shared" si="15"/>
        <v>42277</v>
      </c>
      <c r="I274" s="81">
        <f t="shared" si="16"/>
        <v>2015</v>
      </c>
      <c r="J274" s="113">
        <f>VLOOKUP(K274,Kontoklasser!$A$1:$E$100,4,FALSE)</f>
        <v>3</v>
      </c>
      <c r="K274" s="94">
        <f t="shared" si="14"/>
        <v>38</v>
      </c>
      <c r="L274" s="97" t="str">
        <f>VLOOKUP(K274,Kontoklasser!$A$1:$E$100,3,FALSE)</f>
        <v xml:space="preserve">Rörelseintäkter </v>
      </c>
    </row>
    <row r="275" spans="1:12" ht="13.2" customHeight="1" x14ac:dyDescent="0.25">
      <c r="A275" s="8">
        <v>39</v>
      </c>
      <c r="B275" s="21">
        <v>42277</v>
      </c>
      <c r="C275" s="82">
        <v>3910</v>
      </c>
      <c r="D275" s="16" t="s">
        <v>12</v>
      </c>
      <c r="E275" s="19" t="s">
        <v>49</v>
      </c>
      <c r="F275" s="16" t="s">
        <v>172</v>
      </c>
      <c r="G275" s="22">
        <v>-800</v>
      </c>
      <c r="H275" s="61">
        <f t="shared" si="15"/>
        <v>42277</v>
      </c>
      <c r="I275" s="81">
        <f t="shared" si="16"/>
        <v>2015</v>
      </c>
      <c r="J275" s="113">
        <f>VLOOKUP(K275,Kontoklasser!$A$1:$E$100,4,FALSE)</f>
        <v>3</v>
      </c>
      <c r="K275" s="94">
        <f t="shared" si="14"/>
        <v>39</v>
      </c>
      <c r="L275" s="97" t="str">
        <f>VLOOKUP(K275,Kontoklasser!$A$1:$E$100,3,FALSE)</f>
        <v xml:space="preserve">Rörelseintäkter </v>
      </c>
    </row>
    <row r="276" spans="1:12" ht="13.2" customHeight="1" x14ac:dyDescent="0.25">
      <c r="A276" s="8">
        <v>39</v>
      </c>
      <c r="B276" s="21">
        <v>42277</v>
      </c>
      <c r="C276" s="82">
        <v>1920</v>
      </c>
      <c r="D276" s="16" t="s">
        <v>71</v>
      </c>
      <c r="E276" s="19" t="s">
        <v>49</v>
      </c>
      <c r="F276" s="16" t="s">
        <v>173</v>
      </c>
      <c r="G276" s="22">
        <v>1600</v>
      </c>
      <c r="H276" s="61">
        <f t="shared" si="15"/>
        <v>42277</v>
      </c>
      <c r="I276" s="81">
        <f t="shared" si="16"/>
        <v>2015</v>
      </c>
      <c r="J276" s="113">
        <f>VLOOKUP(K276,Kontoklasser!$A$1:$E$100,4,FALSE)</f>
        <v>1</v>
      </c>
      <c r="K276" s="94">
        <f t="shared" si="14"/>
        <v>19</v>
      </c>
      <c r="L276" s="97" t="str">
        <f>VLOOKUP(K276,Kontoklasser!$A$1:$E$100,3,FALSE)</f>
        <v>Tillgångar</v>
      </c>
    </row>
    <row r="277" spans="1:12" ht="13.2" customHeight="1" x14ac:dyDescent="0.25">
      <c r="A277" s="8">
        <v>39</v>
      </c>
      <c r="B277" s="21">
        <v>42277</v>
      </c>
      <c r="C277" s="82">
        <v>3890</v>
      </c>
      <c r="D277" s="16" t="s">
        <v>54</v>
      </c>
      <c r="E277" s="19" t="s">
        <v>49</v>
      </c>
      <c r="F277" s="16" t="s">
        <v>173</v>
      </c>
      <c r="G277" s="22">
        <v>-800</v>
      </c>
      <c r="H277" s="61">
        <f t="shared" si="15"/>
        <v>42277</v>
      </c>
      <c r="I277" s="81">
        <f t="shared" si="16"/>
        <v>2015</v>
      </c>
      <c r="J277" s="113">
        <f>VLOOKUP(K277,Kontoklasser!$A$1:$E$100,4,FALSE)</f>
        <v>3</v>
      </c>
      <c r="K277" s="94">
        <f t="shared" si="14"/>
        <v>38</v>
      </c>
      <c r="L277" s="97" t="str">
        <f>VLOOKUP(K277,Kontoklasser!$A$1:$E$100,3,FALSE)</f>
        <v xml:space="preserve">Rörelseintäkter </v>
      </c>
    </row>
    <row r="278" spans="1:12" ht="13.2" customHeight="1" x14ac:dyDescent="0.25">
      <c r="A278" s="8">
        <v>39</v>
      </c>
      <c r="B278" s="21">
        <v>42277</v>
      </c>
      <c r="C278" s="82">
        <v>3910</v>
      </c>
      <c r="D278" s="16" t="s">
        <v>12</v>
      </c>
      <c r="E278" s="19" t="s">
        <v>49</v>
      </c>
      <c r="F278" s="16" t="s">
        <v>173</v>
      </c>
      <c r="G278" s="22">
        <v>-800</v>
      </c>
      <c r="H278" s="61">
        <f t="shared" si="15"/>
        <v>42277</v>
      </c>
      <c r="I278" s="81">
        <f t="shared" si="16"/>
        <v>2015</v>
      </c>
      <c r="J278" s="113">
        <f>VLOOKUP(K278,Kontoklasser!$A$1:$E$100,4,FALSE)</f>
        <v>3</v>
      </c>
      <c r="K278" s="94">
        <f t="shared" si="14"/>
        <v>39</v>
      </c>
      <c r="L278" s="97" t="str">
        <f>VLOOKUP(K278,Kontoklasser!$A$1:$E$100,3,FALSE)</f>
        <v xml:space="preserve">Rörelseintäkter </v>
      </c>
    </row>
    <row r="279" spans="1:12" ht="13.2" customHeight="1" x14ac:dyDescent="0.25">
      <c r="A279" s="8">
        <v>39</v>
      </c>
      <c r="B279" s="21">
        <v>42277</v>
      </c>
      <c r="C279" s="82">
        <v>1920</v>
      </c>
      <c r="D279" s="16" t="s">
        <v>71</v>
      </c>
      <c r="E279" s="19" t="s">
        <v>49</v>
      </c>
      <c r="F279" s="16" t="s">
        <v>174</v>
      </c>
      <c r="G279" s="22">
        <v>1600</v>
      </c>
      <c r="H279" s="61">
        <f t="shared" si="15"/>
        <v>42277</v>
      </c>
      <c r="I279" s="81">
        <f t="shared" si="16"/>
        <v>2015</v>
      </c>
      <c r="J279" s="113">
        <f>VLOOKUP(K279,Kontoklasser!$A$1:$E$100,4,FALSE)</f>
        <v>1</v>
      </c>
      <c r="K279" s="94">
        <f t="shared" si="14"/>
        <v>19</v>
      </c>
      <c r="L279" s="97" t="str">
        <f>VLOOKUP(K279,Kontoklasser!$A$1:$E$100,3,FALSE)</f>
        <v>Tillgångar</v>
      </c>
    </row>
    <row r="280" spans="1:12" ht="13.2" customHeight="1" x14ac:dyDescent="0.25">
      <c r="A280" s="8">
        <v>39</v>
      </c>
      <c r="B280" s="21">
        <v>42277</v>
      </c>
      <c r="C280" s="82">
        <v>3890</v>
      </c>
      <c r="D280" s="16" t="s">
        <v>54</v>
      </c>
      <c r="E280" s="19" t="s">
        <v>49</v>
      </c>
      <c r="F280" s="16" t="s">
        <v>174</v>
      </c>
      <c r="G280" s="22">
        <v>-800</v>
      </c>
      <c r="H280" s="61">
        <f t="shared" si="15"/>
        <v>42277</v>
      </c>
      <c r="I280" s="81">
        <f t="shared" si="16"/>
        <v>2015</v>
      </c>
      <c r="J280" s="113">
        <f>VLOOKUP(K280,Kontoklasser!$A$1:$E$100,4,FALSE)</f>
        <v>3</v>
      </c>
      <c r="K280" s="94">
        <f t="shared" si="14"/>
        <v>38</v>
      </c>
      <c r="L280" s="97" t="str">
        <f>VLOOKUP(K280,Kontoklasser!$A$1:$E$100,3,FALSE)</f>
        <v xml:space="preserve">Rörelseintäkter </v>
      </c>
    </row>
    <row r="281" spans="1:12" ht="13.2" customHeight="1" x14ac:dyDescent="0.25">
      <c r="A281" s="8">
        <v>39</v>
      </c>
      <c r="B281" s="21">
        <v>42277</v>
      </c>
      <c r="C281" s="82">
        <v>3910</v>
      </c>
      <c r="D281" s="16" t="s">
        <v>12</v>
      </c>
      <c r="E281" s="19" t="s">
        <v>49</v>
      </c>
      <c r="F281" s="16" t="s">
        <v>174</v>
      </c>
      <c r="G281" s="22">
        <v>-800</v>
      </c>
      <c r="H281" s="61">
        <f t="shared" si="15"/>
        <v>42277</v>
      </c>
      <c r="I281" s="81">
        <f t="shared" si="16"/>
        <v>2015</v>
      </c>
      <c r="J281" s="113">
        <f>VLOOKUP(K281,Kontoklasser!$A$1:$E$100,4,FALSE)</f>
        <v>3</v>
      </c>
      <c r="K281" s="94">
        <f t="shared" si="14"/>
        <v>39</v>
      </c>
      <c r="L281" s="97" t="str">
        <f>VLOOKUP(K281,Kontoklasser!$A$1:$E$100,3,FALSE)</f>
        <v xml:space="preserve">Rörelseintäkter </v>
      </c>
    </row>
    <row r="282" spans="1:12" ht="13.2" customHeight="1" x14ac:dyDescent="0.25">
      <c r="A282" s="8">
        <v>39</v>
      </c>
      <c r="B282" s="21">
        <v>42277</v>
      </c>
      <c r="C282" s="82">
        <v>1920</v>
      </c>
      <c r="D282" s="16" t="s">
        <v>71</v>
      </c>
      <c r="E282" s="19" t="s">
        <v>49</v>
      </c>
      <c r="F282" s="16" t="s">
        <v>175</v>
      </c>
      <c r="G282" s="22">
        <v>1600</v>
      </c>
      <c r="H282" s="61">
        <f t="shared" si="15"/>
        <v>42277</v>
      </c>
      <c r="I282" s="81">
        <f t="shared" si="16"/>
        <v>2015</v>
      </c>
      <c r="J282" s="113">
        <f>VLOOKUP(K282,Kontoklasser!$A$1:$E$100,4,FALSE)</f>
        <v>1</v>
      </c>
      <c r="K282" s="94">
        <f t="shared" si="14"/>
        <v>19</v>
      </c>
      <c r="L282" s="97" t="str">
        <f>VLOOKUP(K282,Kontoklasser!$A$1:$E$100,3,FALSE)</f>
        <v>Tillgångar</v>
      </c>
    </row>
    <row r="283" spans="1:12" ht="13.2" customHeight="1" x14ac:dyDescent="0.25">
      <c r="A283" s="8">
        <v>39</v>
      </c>
      <c r="B283" s="21">
        <v>42277</v>
      </c>
      <c r="C283" s="82">
        <v>3890</v>
      </c>
      <c r="D283" s="16" t="s">
        <v>54</v>
      </c>
      <c r="E283" s="19" t="s">
        <v>49</v>
      </c>
      <c r="F283" s="16" t="s">
        <v>175</v>
      </c>
      <c r="G283" s="22">
        <v>-800</v>
      </c>
      <c r="H283" s="61">
        <f t="shared" si="15"/>
        <v>42277</v>
      </c>
      <c r="I283" s="81">
        <f t="shared" si="16"/>
        <v>2015</v>
      </c>
      <c r="J283" s="113">
        <f>VLOOKUP(K283,Kontoklasser!$A$1:$E$100,4,FALSE)</f>
        <v>3</v>
      </c>
      <c r="K283" s="94">
        <f t="shared" si="14"/>
        <v>38</v>
      </c>
      <c r="L283" s="97" t="str">
        <f>VLOOKUP(K283,Kontoklasser!$A$1:$E$100,3,FALSE)</f>
        <v xml:space="preserve">Rörelseintäkter </v>
      </c>
    </row>
    <row r="284" spans="1:12" ht="13.2" customHeight="1" x14ac:dyDescent="0.25">
      <c r="A284" s="8">
        <v>39</v>
      </c>
      <c r="B284" s="21">
        <v>42277</v>
      </c>
      <c r="C284" s="82">
        <v>3910</v>
      </c>
      <c r="D284" s="16" t="s">
        <v>12</v>
      </c>
      <c r="E284" s="19" t="s">
        <v>49</v>
      </c>
      <c r="F284" s="16" t="s">
        <v>175</v>
      </c>
      <c r="G284" s="22">
        <v>-800</v>
      </c>
      <c r="H284" s="61">
        <f t="shared" si="15"/>
        <v>42277</v>
      </c>
      <c r="I284" s="81">
        <f t="shared" si="16"/>
        <v>2015</v>
      </c>
      <c r="J284" s="113">
        <f>VLOOKUP(K284,Kontoklasser!$A$1:$E$100,4,FALSE)</f>
        <v>3</v>
      </c>
      <c r="K284" s="94">
        <f t="shared" si="14"/>
        <v>39</v>
      </c>
      <c r="L284" s="97" t="str">
        <f>VLOOKUP(K284,Kontoklasser!$A$1:$E$100,3,FALSE)</f>
        <v xml:space="preserve">Rörelseintäkter </v>
      </c>
    </row>
    <row r="285" spans="1:12" ht="13.2" customHeight="1" x14ac:dyDescent="0.25">
      <c r="A285" s="8">
        <v>39</v>
      </c>
      <c r="B285" s="21">
        <v>42277</v>
      </c>
      <c r="C285" s="82">
        <v>1920</v>
      </c>
      <c r="D285" s="16" t="s">
        <v>71</v>
      </c>
      <c r="E285" s="19" t="s">
        <v>49</v>
      </c>
      <c r="F285" s="16" t="s">
        <v>176</v>
      </c>
      <c r="G285" s="22">
        <v>1600</v>
      </c>
      <c r="H285" s="61">
        <f t="shared" si="15"/>
        <v>42277</v>
      </c>
      <c r="I285" s="81">
        <f t="shared" si="16"/>
        <v>2015</v>
      </c>
      <c r="J285" s="113">
        <f>VLOOKUP(K285,Kontoklasser!$A$1:$E$100,4,FALSE)</f>
        <v>1</v>
      </c>
      <c r="K285" s="94">
        <f t="shared" si="14"/>
        <v>19</v>
      </c>
      <c r="L285" s="97" t="str">
        <f>VLOOKUP(K285,Kontoklasser!$A$1:$E$100,3,FALSE)</f>
        <v>Tillgångar</v>
      </c>
    </row>
    <row r="286" spans="1:12" ht="13.2" customHeight="1" x14ac:dyDescent="0.25">
      <c r="A286" s="8">
        <v>39</v>
      </c>
      <c r="B286" s="21">
        <v>42277</v>
      </c>
      <c r="C286" s="82">
        <v>3890</v>
      </c>
      <c r="D286" s="16" t="s">
        <v>54</v>
      </c>
      <c r="E286" s="19" t="s">
        <v>49</v>
      </c>
      <c r="F286" s="16" t="s">
        <v>176</v>
      </c>
      <c r="G286" s="22">
        <v>-800</v>
      </c>
      <c r="H286" s="61">
        <f t="shared" si="15"/>
        <v>42277</v>
      </c>
      <c r="I286" s="81">
        <f t="shared" si="16"/>
        <v>2015</v>
      </c>
      <c r="J286" s="113">
        <f>VLOOKUP(K286,Kontoklasser!$A$1:$E$100,4,FALSE)</f>
        <v>3</v>
      </c>
      <c r="K286" s="94">
        <f t="shared" si="14"/>
        <v>38</v>
      </c>
      <c r="L286" s="97" t="str">
        <f>VLOOKUP(K286,Kontoklasser!$A$1:$E$100,3,FALSE)</f>
        <v xml:space="preserve">Rörelseintäkter </v>
      </c>
    </row>
    <row r="287" spans="1:12" ht="13.2" customHeight="1" x14ac:dyDescent="0.25">
      <c r="A287" s="8">
        <v>39</v>
      </c>
      <c r="B287" s="21">
        <v>42277</v>
      </c>
      <c r="C287" s="82">
        <v>3910</v>
      </c>
      <c r="D287" s="16" t="s">
        <v>12</v>
      </c>
      <c r="E287" s="19" t="s">
        <v>49</v>
      </c>
      <c r="F287" s="16" t="s">
        <v>176</v>
      </c>
      <c r="G287" s="22">
        <v>-800</v>
      </c>
      <c r="H287" s="61">
        <f t="shared" si="15"/>
        <v>42277</v>
      </c>
      <c r="I287" s="81">
        <f t="shared" si="16"/>
        <v>2015</v>
      </c>
      <c r="J287" s="113">
        <f>VLOOKUP(K287,Kontoklasser!$A$1:$E$100,4,FALSE)</f>
        <v>3</v>
      </c>
      <c r="K287" s="94">
        <f t="shared" si="14"/>
        <v>39</v>
      </c>
      <c r="L287" s="97" t="str">
        <f>VLOOKUP(K287,Kontoklasser!$A$1:$E$100,3,FALSE)</f>
        <v xml:space="preserve">Rörelseintäkter </v>
      </c>
    </row>
    <row r="288" spans="1:12" ht="13.2" customHeight="1" x14ac:dyDescent="0.25">
      <c r="A288" s="8">
        <v>39</v>
      </c>
      <c r="B288" s="21">
        <v>42277</v>
      </c>
      <c r="C288" s="82">
        <v>1920</v>
      </c>
      <c r="D288" s="16" t="s">
        <v>71</v>
      </c>
      <c r="E288" s="19" t="s">
        <v>49</v>
      </c>
      <c r="F288" s="16" t="s">
        <v>177</v>
      </c>
      <c r="G288" s="22">
        <v>1600</v>
      </c>
      <c r="H288" s="61">
        <f t="shared" si="15"/>
        <v>42277</v>
      </c>
      <c r="I288" s="81">
        <f t="shared" si="16"/>
        <v>2015</v>
      </c>
      <c r="J288" s="113">
        <f>VLOOKUP(K288,Kontoklasser!$A$1:$E$100,4,FALSE)</f>
        <v>1</v>
      </c>
      <c r="K288" s="94">
        <f t="shared" si="14"/>
        <v>19</v>
      </c>
      <c r="L288" s="97" t="str">
        <f>VLOOKUP(K288,Kontoklasser!$A$1:$E$100,3,FALSE)</f>
        <v>Tillgångar</v>
      </c>
    </row>
    <row r="289" spans="1:12" ht="13.2" customHeight="1" x14ac:dyDescent="0.25">
      <c r="A289" s="8">
        <v>39</v>
      </c>
      <c r="B289" s="21">
        <v>42277</v>
      </c>
      <c r="C289" s="82">
        <v>3890</v>
      </c>
      <c r="D289" s="16" t="s">
        <v>54</v>
      </c>
      <c r="E289" s="19" t="s">
        <v>49</v>
      </c>
      <c r="F289" s="16" t="s">
        <v>177</v>
      </c>
      <c r="G289" s="22">
        <v>-800</v>
      </c>
      <c r="H289" s="61">
        <f t="shared" si="15"/>
        <v>42277</v>
      </c>
      <c r="I289" s="81">
        <f t="shared" si="16"/>
        <v>2015</v>
      </c>
      <c r="J289" s="113">
        <f>VLOOKUP(K289,Kontoklasser!$A$1:$E$100,4,FALSE)</f>
        <v>3</v>
      </c>
      <c r="K289" s="94">
        <f t="shared" si="14"/>
        <v>38</v>
      </c>
      <c r="L289" s="97" t="str">
        <f>VLOOKUP(K289,Kontoklasser!$A$1:$E$100,3,FALSE)</f>
        <v xml:space="preserve">Rörelseintäkter </v>
      </c>
    </row>
    <row r="290" spans="1:12" ht="13.2" customHeight="1" x14ac:dyDescent="0.25">
      <c r="A290" s="8">
        <v>39</v>
      </c>
      <c r="B290" s="21">
        <v>42277</v>
      </c>
      <c r="C290" s="82">
        <v>3910</v>
      </c>
      <c r="D290" s="16" t="s">
        <v>12</v>
      </c>
      <c r="E290" s="19" t="s">
        <v>49</v>
      </c>
      <c r="F290" s="16" t="s">
        <v>177</v>
      </c>
      <c r="G290" s="22">
        <v>-800</v>
      </c>
      <c r="H290" s="61">
        <f t="shared" si="15"/>
        <v>42277</v>
      </c>
      <c r="I290" s="81">
        <f t="shared" si="16"/>
        <v>2015</v>
      </c>
      <c r="J290" s="113">
        <f>VLOOKUP(K290,Kontoklasser!$A$1:$E$100,4,FALSE)</f>
        <v>3</v>
      </c>
      <c r="K290" s="94">
        <f t="shared" si="14"/>
        <v>39</v>
      </c>
      <c r="L290" s="97" t="str">
        <f>VLOOKUP(K290,Kontoklasser!$A$1:$E$100,3,FALSE)</f>
        <v xml:space="preserve">Rörelseintäkter </v>
      </c>
    </row>
    <row r="291" spans="1:12" ht="13.2" customHeight="1" x14ac:dyDescent="0.25">
      <c r="A291" s="8">
        <v>39</v>
      </c>
      <c r="B291" s="21">
        <v>42277</v>
      </c>
      <c r="C291" s="82">
        <v>1920</v>
      </c>
      <c r="D291" s="16" t="s">
        <v>71</v>
      </c>
      <c r="E291" s="19" t="s">
        <v>49</v>
      </c>
      <c r="F291" s="16" t="s">
        <v>178</v>
      </c>
      <c r="G291" s="22">
        <v>1600</v>
      </c>
      <c r="H291" s="61">
        <f t="shared" si="15"/>
        <v>42277</v>
      </c>
      <c r="I291" s="81">
        <f t="shared" si="16"/>
        <v>2015</v>
      </c>
      <c r="J291" s="113">
        <f>VLOOKUP(K291,Kontoklasser!$A$1:$E$100,4,FALSE)</f>
        <v>1</v>
      </c>
      <c r="K291" s="94">
        <f t="shared" si="14"/>
        <v>19</v>
      </c>
      <c r="L291" s="97" t="str">
        <f>VLOOKUP(K291,Kontoklasser!$A$1:$E$100,3,FALSE)</f>
        <v>Tillgångar</v>
      </c>
    </row>
    <row r="292" spans="1:12" ht="13.2" customHeight="1" x14ac:dyDescent="0.25">
      <c r="A292" s="8">
        <v>39</v>
      </c>
      <c r="B292" s="21">
        <v>42277</v>
      </c>
      <c r="C292" s="82">
        <v>3890</v>
      </c>
      <c r="D292" s="16" t="s">
        <v>54</v>
      </c>
      <c r="E292" s="19" t="s">
        <v>49</v>
      </c>
      <c r="F292" s="16" t="s">
        <v>178</v>
      </c>
      <c r="G292" s="22">
        <v>-800</v>
      </c>
      <c r="H292" s="61">
        <f t="shared" si="15"/>
        <v>42277</v>
      </c>
      <c r="I292" s="81">
        <f t="shared" si="16"/>
        <v>2015</v>
      </c>
      <c r="J292" s="113">
        <f>VLOOKUP(K292,Kontoklasser!$A$1:$E$100,4,FALSE)</f>
        <v>3</v>
      </c>
      <c r="K292" s="94">
        <f t="shared" si="14"/>
        <v>38</v>
      </c>
      <c r="L292" s="97" t="str">
        <f>VLOOKUP(K292,Kontoklasser!$A$1:$E$100,3,FALSE)</f>
        <v xml:space="preserve">Rörelseintäkter </v>
      </c>
    </row>
    <row r="293" spans="1:12" ht="13.2" customHeight="1" x14ac:dyDescent="0.25">
      <c r="A293" s="8">
        <v>39</v>
      </c>
      <c r="B293" s="21">
        <v>42277</v>
      </c>
      <c r="C293" s="82">
        <v>3910</v>
      </c>
      <c r="D293" s="16" t="s">
        <v>12</v>
      </c>
      <c r="E293" s="19" t="s">
        <v>49</v>
      </c>
      <c r="F293" s="16" t="s">
        <v>178</v>
      </c>
      <c r="G293" s="22">
        <v>-800</v>
      </c>
      <c r="H293" s="61">
        <f t="shared" si="15"/>
        <v>42277</v>
      </c>
      <c r="I293" s="81">
        <f t="shared" si="16"/>
        <v>2015</v>
      </c>
      <c r="J293" s="113">
        <f>VLOOKUP(K293,Kontoklasser!$A$1:$E$100,4,FALSE)</f>
        <v>3</v>
      </c>
      <c r="K293" s="94">
        <f t="shared" si="14"/>
        <v>39</v>
      </c>
      <c r="L293" s="97" t="str">
        <f>VLOOKUP(K293,Kontoklasser!$A$1:$E$100,3,FALSE)</f>
        <v xml:space="preserve">Rörelseintäkter </v>
      </c>
    </row>
    <row r="294" spans="1:12" ht="13.2" customHeight="1" x14ac:dyDescent="0.25">
      <c r="A294" s="8">
        <v>39</v>
      </c>
      <c r="B294" s="21">
        <v>42277</v>
      </c>
      <c r="C294" s="82">
        <v>1920</v>
      </c>
      <c r="D294" s="16" t="s">
        <v>71</v>
      </c>
      <c r="E294" s="19" t="s">
        <v>49</v>
      </c>
      <c r="F294" s="16" t="s">
        <v>179</v>
      </c>
      <c r="G294" s="22">
        <v>1600</v>
      </c>
      <c r="H294" s="61">
        <f t="shared" si="15"/>
        <v>42277</v>
      </c>
      <c r="I294" s="81">
        <f t="shared" si="16"/>
        <v>2015</v>
      </c>
      <c r="J294" s="113">
        <f>VLOOKUP(K294,Kontoklasser!$A$1:$E$100,4,FALSE)</f>
        <v>1</v>
      </c>
      <c r="K294" s="94">
        <f t="shared" si="14"/>
        <v>19</v>
      </c>
      <c r="L294" s="97" t="str">
        <f>VLOOKUP(K294,Kontoklasser!$A$1:$E$100,3,FALSE)</f>
        <v>Tillgångar</v>
      </c>
    </row>
    <row r="295" spans="1:12" ht="13.2" customHeight="1" x14ac:dyDescent="0.25">
      <c r="A295" s="8">
        <v>39</v>
      </c>
      <c r="B295" s="21">
        <v>42277</v>
      </c>
      <c r="C295" s="82">
        <v>3890</v>
      </c>
      <c r="D295" s="16" t="s">
        <v>54</v>
      </c>
      <c r="E295" s="19" t="s">
        <v>49</v>
      </c>
      <c r="F295" s="16" t="s">
        <v>179</v>
      </c>
      <c r="G295" s="22">
        <v>-800</v>
      </c>
      <c r="H295" s="61">
        <f t="shared" si="15"/>
        <v>42277</v>
      </c>
      <c r="I295" s="81">
        <f t="shared" si="16"/>
        <v>2015</v>
      </c>
      <c r="J295" s="113">
        <f>VLOOKUP(K295,Kontoklasser!$A$1:$E$100,4,FALSE)</f>
        <v>3</v>
      </c>
      <c r="K295" s="94">
        <f t="shared" si="14"/>
        <v>38</v>
      </c>
      <c r="L295" s="97" t="str">
        <f>VLOOKUP(K295,Kontoklasser!$A$1:$E$100,3,FALSE)</f>
        <v xml:space="preserve">Rörelseintäkter </v>
      </c>
    </row>
    <row r="296" spans="1:12" ht="13.2" customHeight="1" x14ac:dyDescent="0.25">
      <c r="A296" s="8">
        <v>39</v>
      </c>
      <c r="B296" s="21">
        <v>42277</v>
      </c>
      <c r="C296" s="82">
        <v>3910</v>
      </c>
      <c r="D296" s="16" t="s">
        <v>12</v>
      </c>
      <c r="E296" s="19" t="s">
        <v>49</v>
      </c>
      <c r="F296" s="16" t="s">
        <v>179</v>
      </c>
      <c r="G296" s="22">
        <v>-800</v>
      </c>
      <c r="H296" s="61">
        <f t="shared" si="15"/>
        <v>42277</v>
      </c>
      <c r="I296" s="81">
        <f t="shared" si="16"/>
        <v>2015</v>
      </c>
      <c r="J296" s="113">
        <f>VLOOKUP(K296,Kontoklasser!$A$1:$E$100,4,FALSE)</f>
        <v>3</v>
      </c>
      <c r="K296" s="94">
        <f t="shared" si="14"/>
        <v>39</v>
      </c>
      <c r="L296" s="97" t="str">
        <f>VLOOKUP(K296,Kontoklasser!$A$1:$E$100,3,FALSE)</f>
        <v xml:space="preserve">Rörelseintäkter </v>
      </c>
    </row>
    <row r="297" spans="1:12" ht="13.2" customHeight="1" x14ac:dyDescent="0.25">
      <c r="A297" s="8">
        <v>39</v>
      </c>
      <c r="B297" s="21">
        <v>42277</v>
      </c>
      <c r="C297" s="82">
        <v>1920</v>
      </c>
      <c r="D297" s="16" t="s">
        <v>71</v>
      </c>
      <c r="E297" s="19" t="s">
        <v>49</v>
      </c>
      <c r="F297" s="16" t="s">
        <v>180</v>
      </c>
      <c r="G297" s="22">
        <v>1600</v>
      </c>
      <c r="H297" s="61">
        <f t="shared" si="15"/>
        <v>42277</v>
      </c>
      <c r="I297" s="81">
        <f t="shared" si="16"/>
        <v>2015</v>
      </c>
      <c r="J297" s="113">
        <f>VLOOKUP(K297,Kontoklasser!$A$1:$E$100,4,FALSE)</f>
        <v>1</v>
      </c>
      <c r="K297" s="94">
        <f t="shared" si="14"/>
        <v>19</v>
      </c>
      <c r="L297" s="97" t="str">
        <f>VLOOKUP(K297,Kontoklasser!$A$1:$E$100,3,FALSE)</f>
        <v>Tillgångar</v>
      </c>
    </row>
    <row r="298" spans="1:12" ht="13.2" customHeight="1" x14ac:dyDescent="0.25">
      <c r="A298" s="8">
        <v>39</v>
      </c>
      <c r="B298" s="21">
        <v>42277</v>
      </c>
      <c r="C298" s="82">
        <v>3890</v>
      </c>
      <c r="D298" s="16" t="s">
        <v>54</v>
      </c>
      <c r="E298" s="19" t="s">
        <v>49</v>
      </c>
      <c r="F298" s="16" t="s">
        <v>180</v>
      </c>
      <c r="G298" s="22">
        <v>-800</v>
      </c>
      <c r="H298" s="61">
        <f t="shared" si="15"/>
        <v>42277</v>
      </c>
      <c r="I298" s="81">
        <f t="shared" si="16"/>
        <v>2015</v>
      </c>
      <c r="J298" s="113">
        <f>VLOOKUP(K298,Kontoklasser!$A$1:$E$100,4,FALSE)</f>
        <v>3</v>
      </c>
      <c r="K298" s="94">
        <f t="shared" si="14"/>
        <v>38</v>
      </c>
      <c r="L298" s="97" t="str">
        <f>VLOOKUP(K298,Kontoklasser!$A$1:$E$100,3,FALSE)</f>
        <v xml:space="preserve">Rörelseintäkter </v>
      </c>
    </row>
    <row r="299" spans="1:12" ht="13.2" customHeight="1" x14ac:dyDescent="0.25">
      <c r="A299" s="8">
        <v>39</v>
      </c>
      <c r="B299" s="21">
        <v>42277</v>
      </c>
      <c r="C299" s="82">
        <v>3910</v>
      </c>
      <c r="D299" s="16" t="s">
        <v>12</v>
      </c>
      <c r="E299" s="19" t="s">
        <v>49</v>
      </c>
      <c r="F299" s="16" t="s">
        <v>180</v>
      </c>
      <c r="G299" s="22">
        <v>-800</v>
      </c>
      <c r="H299" s="61">
        <f t="shared" si="15"/>
        <v>42277</v>
      </c>
      <c r="I299" s="81">
        <f t="shared" si="16"/>
        <v>2015</v>
      </c>
      <c r="J299" s="113">
        <f>VLOOKUP(K299,Kontoklasser!$A$1:$E$100,4,FALSE)</f>
        <v>3</v>
      </c>
      <c r="K299" s="94">
        <f t="shared" si="14"/>
        <v>39</v>
      </c>
      <c r="L299" s="97" t="str">
        <f>VLOOKUP(K299,Kontoklasser!$A$1:$E$100,3,FALSE)</f>
        <v xml:space="preserve">Rörelseintäkter </v>
      </c>
    </row>
    <row r="300" spans="1:12" ht="13.2" customHeight="1" x14ac:dyDescent="0.25">
      <c r="A300" s="8">
        <v>39</v>
      </c>
      <c r="B300" s="21">
        <v>42277</v>
      </c>
      <c r="C300" s="82">
        <v>1920</v>
      </c>
      <c r="D300" s="16" t="s">
        <v>71</v>
      </c>
      <c r="E300" s="19" t="s">
        <v>49</v>
      </c>
      <c r="F300" s="16" t="s">
        <v>181</v>
      </c>
      <c r="G300" s="22">
        <v>1600</v>
      </c>
      <c r="H300" s="61">
        <f t="shared" si="15"/>
        <v>42277</v>
      </c>
      <c r="I300" s="81">
        <f t="shared" si="16"/>
        <v>2015</v>
      </c>
      <c r="J300" s="113">
        <f>VLOOKUP(K300,Kontoklasser!$A$1:$E$100,4,FALSE)</f>
        <v>1</v>
      </c>
      <c r="K300" s="94">
        <f t="shared" si="14"/>
        <v>19</v>
      </c>
      <c r="L300" s="97" t="str">
        <f>VLOOKUP(K300,Kontoklasser!$A$1:$E$100,3,FALSE)</f>
        <v>Tillgångar</v>
      </c>
    </row>
    <row r="301" spans="1:12" ht="13.2" customHeight="1" x14ac:dyDescent="0.25">
      <c r="A301" s="8">
        <v>39</v>
      </c>
      <c r="B301" s="21">
        <v>42277</v>
      </c>
      <c r="C301" s="82">
        <v>3890</v>
      </c>
      <c r="D301" s="16" t="s">
        <v>54</v>
      </c>
      <c r="E301" s="19" t="s">
        <v>49</v>
      </c>
      <c r="F301" s="16" t="s">
        <v>181</v>
      </c>
      <c r="G301" s="22">
        <v>-800</v>
      </c>
      <c r="H301" s="61">
        <f t="shared" si="15"/>
        <v>42277</v>
      </c>
      <c r="I301" s="81">
        <f t="shared" si="16"/>
        <v>2015</v>
      </c>
      <c r="J301" s="113">
        <f>VLOOKUP(K301,Kontoklasser!$A$1:$E$100,4,FALSE)</f>
        <v>3</v>
      </c>
      <c r="K301" s="94">
        <f t="shared" si="14"/>
        <v>38</v>
      </c>
      <c r="L301" s="97" t="str">
        <f>VLOOKUP(K301,Kontoklasser!$A$1:$E$100,3,FALSE)</f>
        <v xml:space="preserve">Rörelseintäkter </v>
      </c>
    </row>
    <row r="302" spans="1:12" ht="13.2" customHeight="1" x14ac:dyDescent="0.25">
      <c r="A302" s="8">
        <v>39</v>
      </c>
      <c r="B302" s="21">
        <v>42277</v>
      </c>
      <c r="C302" s="82">
        <v>3910</v>
      </c>
      <c r="D302" s="16" t="s">
        <v>12</v>
      </c>
      <c r="E302" s="19" t="s">
        <v>49</v>
      </c>
      <c r="F302" s="16" t="s">
        <v>181</v>
      </c>
      <c r="G302" s="22">
        <v>-800</v>
      </c>
      <c r="H302" s="61">
        <f t="shared" si="15"/>
        <v>42277</v>
      </c>
      <c r="I302" s="81">
        <f t="shared" si="16"/>
        <v>2015</v>
      </c>
      <c r="J302" s="113">
        <f>VLOOKUP(K302,Kontoklasser!$A$1:$E$100,4,FALSE)</f>
        <v>3</v>
      </c>
      <c r="K302" s="94">
        <f t="shared" si="14"/>
        <v>39</v>
      </c>
      <c r="L302" s="97" t="str">
        <f>VLOOKUP(K302,Kontoklasser!$A$1:$E$100,3,FALSE)</f>
        <v xml:space="preserve">Rörelseintäkter </v>
      </c>
    </row>
    <row r="303" spans="1:12" ht="13.2" customHeight="1" x14ac:dyDescent="0.25">
      <c r="A303" s="8">
        <v>39</v>
      </c>
      <c r="B303" s="21">
        <v>42277</v>
      </c>
      <c r="C303" s="82">
        <v>1920</v>
      </c>
      <c r="D303" s="16" t="s">
        <v>71</v>
      </c>
      <c r="E303" s="19" t="s">
        <v>49</v>
      </c>
      <c r="F303" s="16" t="s">
        <v>182</v>
      </c>
      <c r="G303" s="22">
        <v>1600</v>
      </c>
      <c r="H303" s="61">
        <f t="shared" si="15"/>
        <v>42277</v>
      </c>
      <c r="I303" s="81">
        <f t="shared" si="16"/>
        <v>2015</v>
      </c>
      <c r="J303" s="113">
        <f>VLOOKUP(K303,Kontoklasser!$A$1:$E$100,4,FALSE)</f>
        <v>1</v>
      </c>
      <c r="K303" s="94">
        <f t="shared" si="14"/>
        <v>19</v>
      </c>
      <c r="L303" s="97" t="str">
        <f>VLOOKUP(K303,Kontoklasser!$A$1:$E$100,3,FALSE)</f>
        <v>Tillgångar</v>
      </c>
    </row>
    <row r="304" spans="1:12" ht="13.2" customHeight="1" x14ac:dyDescent="0.25">
      <c r="A304" s="8">
        <v>39</v>
      </c>
      <c r="B304" s="21">
        <v>42277</v>
      </c>
      <c r="C304" s="82">
        <v>3890</v>
      </c>
      <c r="D304" s="16" t="s">
        <v>54</v>
      </c>
      <c r="E304" s="19" t="s">
        <v>49</v>
      </c>
      <c r="F304" s="16" t="s">
        <v>182</v>
      </c>
      <c r="G304" s="22">
        <v>-800</v>
      </c>
      <c r="H304" s="61">
        <f t="shared" si="15"/>
        <v>42277</v>
      </c>
      <c r="I304" s="81">
        <f t="shared" si="16"/>
        <v>2015</v>
      </c>
      <c r="J304" s="113">
        <f>VLOOKUP(K304,Kontoklasser!$A$1:$E$100,4,FALSE)</f>
        <v>3</v>
      </c>
      <c r="K304" s="94">
        <f t="shared" si="14"/>
        <v>38</v>
      </c>
      <c r="L304" s="97" t="str">
        <f>VLOOKUP(K304,Kontoklasser!$A$1:$E$100,3,FALSE)</f>
        <v xml:space="preserve">Rörelseintäkter </v>
      </c>
    </row>
    <row r="305" spans="1:12" ht="13.2" customHeight="1" x14ac:dyDescent="0.25">
      <c r="A305" s="8">
        <v>39</v>
      </c>
      <c r="B305" s="21">
        <v>42277</v>
      </c>
      <c r="C305" s="82">
        <v>3910</v>
      </c>
      <c r="D305" s="16" t="s">
        <v>12</v>
      </c>
      <c r="E305" s="19" t="s">
        <v>49</v>
      </c>
      <c r="F305" s="16" t="s">
        <v>182</v>
      </c>
      <c r="G305" s="22">
        <v>-800</v>
      </c>
      <c r="H305" s="61">
        <f t="shared" si="15"/>
        <v>42277</v>
      </c>
      <c r="I305" s="81">
        <f t="shared" si="16"/>
        <v>2015</v>
      </c>
      <c r="J305" s="113">
        <f>VLOOKUP(K305,Kontoklasser!$A$1:$E$100,4,FALSE)</f>
        <v>3</v>
      </c>
      <c r="K305" s="94">
        <f t="shared" si="14"/>
        <v>39</v>
      </c>
      <c r="L305" s="97" t="str">
        <f>VLOOKUP(K305,Kontoklasser!$A$1:$E$100,3,FALSE)</f>
        <v xml:space="preserve">Rörelseintäkter </v>
      </c>
    </row>
    <row r="306" spans="1:12" ht="13.2" customHeight="1" x14ac:dyDescent="0.25">
      <c r="A306" s="8">
        <v>39</v>
      </c>
      <c r="B306" s="21">
        <v>42277</v>
      </c>
      <c r="C306" s="82">
        <v>1920</v>
      </c>
      <c r="D306" s="16" t="s">
        <v>71</v>
      </c>
      <c r="E306" s="19" t="s">
        <v>49</v>
      </c>
      <c r="F306" s="16" t="s">
        <v>183</v>
      </c>
      <c r="G306" s="22">
        <v>1600</v>
      </c>
      <c r="H306" s="61">
        <f t="shared" si="15"/>
        <v>42277</v>
      </c>
      <c r="I306" s="81">
        <f t="shared" si="16"/>
        <v>2015</v>
      </c>
      <c r="J306" s="113">
        <f>VLOOKUP(K306,Kontoklasser!$A$1:$E$100,4,FALSE)</f>
        <v>1</v>
      </c>
      <c r="K306" s="94">
        <f t="shared" si="14"/>
        <v>19</v>
      </c>
      <c r="L306" s="97" t="str">
        <f>VLOOKUP(K306,Kontoklasser!$A$1:$E$100,3,FALSE)</f>
        <v>Tillgångar</v>
      </c>
    </row>
    <row r="307" spans="1:12" ht="13.2" customHeight="1" x14ac:dyDescent="0.25">
      <c r="A307" s="8">
        <v>39</v>
      </c>
      <c r="B307" s="21">
        <v>42277</v>
      </c>
      <c r="C307" s="82">
        <v>3890</v>
      </c>
      <c r="D307" s="16" t="s">
        <v>54</v>
      </c>
      <c r="E307" s="19" t="s">
        <v>49</v>
      </c>
      <c r="F307" s="16" t="s">
        <v>183</v>
      </c>
      <c r="G307" s="22">
        <v>-800</v>
      </c>
      <c r="H307" s="61">
        <f t="shared" si="15"/>
        <v>42277</v>
      </c>
      <c r="I307" s="81">
        <f t="shared" si="16"/>
        <v>2015</v>
      </c>
      <c r="J307" s="113">
        <f>VLOOKUP(K307,Kontoklasser!$A$1:$E$100,4,FALSE)</f>
        <v>3</v>
      </c>
      <c r="K307" s="94">
        <f t="shared" si="14"/>
        <v>38</v>
      </c>
      <c r="L307" s="97" t="str">
        <f>VLOOKUP(K307,Kontoklasser!$A$1:$E$100,3,FALSE)</f>
        <v xml:space="preserve">Rörelseintäkter </v>
      </c>
    </row>
    <row r="308" spans="1:12" ht="13.2" customHeight="1" x14ac:dyDescent="0.25">
      <c r="A308" s="8">
        <v>39</v>
      </c>
      <c r="B308" s="21">
        <v>42277</v>
      </c>
      <c r="C308" s="82">
        <v>3910</v>
      </c>
      <c r="D308" s="16" t="s">
        <v>12</v>
      </c>
      <c r="E308" s="19" t="s">
        <v>49</v>
      </c>
      <c r="F308" s="16" t="s">
        <v>183</v>
      </c>
      <c r="G308" s="22">
        <v>-800</v>
      </c>
      <c r="H308" s="61">
        <f t="shared" si="15"/>
        <v>42277</v>
      </c>
      <c r="I308" s="81">
        <f t="shared" si="16"/>
        <v>2015</v>
      </c>
      <c r="J308" s="113">
        <f>VLOOKUP(K308,Kontoklasser!$A$1:$E$100,4,FALSE)</f>
        <v>3</v>
      </c>
      <c r="K308" s="94">
        <f t="shared" si="14"/>
        <v>39</v>
      </c>
      <c r="L308" s="97" t="str">
        <f>VLOOKUP(K308,Kontoklasser!$A$1:$E$100,3,FALSE)</f>
        <v xml:space="preserve">Rörelseintäkter </v>
      </c>
    </row>
    <row r="309" spans="1:12" ht="13.2" customHeight="1" x14ac:dyDescent="0.25">
      <c r="A309" s="8">
        <v>39</v>
      </c>
      <c r="B309" s="21">
        <v>42277</v>
      </c>
      <c r="C309" s="82">
        <v>1920</v>
      </c>
      <c r="D309" s="16" t="s">
        <v>71</v>
      </c>
      <c r="E309" s="19" t="s">
        <v>49</v>
      </c>
      <c r="F309" s="16" t="s">
        <v>184</v>
      </c>
      <c r="G309" s="22">
        <v>1600</v>
      </c>
      <c r="H309" s="61">
        <f t="shared" si="15"/>
        <v>42277</v>
      </c>
      <c r="I309" s="81">
        <f t="shared" si="16"/>
        <v>2015</v>
      </c>
      <c r="J309" s="113">
        <f>VLOOKUP(K309,Kontoklasser!$A$1:$E$100,4,FALSE)</f>
        <v>1</v>
      </c>
      <c r="K309" s="94">
        <f t="shared" si="14"/>
        <v>19</v>
      </c>
      <c r="L309" s="97" t="str">
        <f>VLOOKUP(K309,Kontoklasser!$A$1:$E$100,3,FALSE)</f>
        <v>Tillgångar</v>
      </c>
    </row>
    <row r="310" spans="1:12" ht="13.2" customHeight="1" x14ac:dyDescent="0.25">
      <c r="A310" s="8">
        <v>39</v>
      </c>
      <c r="B310" s="21">
        <v>42277</v>
      </c>
      <c r="C310" s="82">
        <v>3890</v>
      </c>
      <c r="D310" s="16" t="s">
        <v>54</v>
      </c>
      <c r="E310" s="19" t="s">
        <v>49</v>
      </c>
      <c r="F310" s="16" t="s">
        <v>184</v>
      </c>
      <c r="G310" s="22">
        <v>-800</v>
      </c>
      <c r="H310" s="61">
        <f t="shared" si="15"/>
        <v>42277</v>
      </c>
      <c r="I310" s="81">
        <f t="shared" si="16"/>
        <v>2015</v>
      </c>
      <c r="J310" s="113">
        <f>VLOOKUP(K310,Kontoklasser!$A$1:$E$100,4,FALSE)</f>
        <v>3</v>
      </c>
      <c r="K310" s="94">
        <f t="shared" si="14"/>
        <v>38</v>
      </c>
      <c r="L310" s="97" t="str">
        <f>VLOOKUP(K310,Kontoklasser!$A$1:$E$100,3,FALSE)</f>
        <v xml:space="preserve">Rörelseintäkter </v>
      </c>
    </row>
    <row r="311" spans="1:12" ht="13.2" customHeight="1" x14ac:dyDescent="0.25">
      <c r="A311" s="8">
        <v>39</v>
      </c>
      <c r="B311" s="21">
        <v>42277</v>
      </c>
      <c r="C311" s="82">
        <v>3910</v>
      </c>
      <c r="D311" s="16" t="s">
        <v>12</v>
      </c>
      <c r="E311" s="19" t="s">
        <v>49</v>
      </c>
      <c r="F311" s="16" t="s">
        <v>184</v>
      </c>
      <c r="G311" s="22">
        <v>-800</v>
      </c>
      <c r="H311" s="61">
        <f t="shared" si="15"/>
        <v>42277</v>
      </c>
      <c r="I311" s="81">
        <f t="shared" si="16"/>
        <v>2015</v>
      </c>
      <c r="J311" s="113">
        <f>VLOOKUP(K311,Kontoklasser!$A$1:$E$100,4,FALSE)</f>
        <v>3</v>
      </c>
      <c r="K311" s="94">
        <f t="shared" si="14"/>
        <v>39</v>
      </c>
      <c r="L311" s="97" t="str">
        <f>VLOOKUP(K311,Kontoklasser!$A$1:$E$100,3,FALSE)</f>
        <v xml:space="preserve">Rörelseintäkter </v>
      </c>
    </row>
    <row r="312" spans="1:12" ht="13.2" customHeight="1" x14ac:dyDescent="0.25">
      <c r="A312" s="8">
        <v>39</v>
      </c>
      <c r="B312" s="21">
        <v>42277</v>
      </c>
      <c r="C312" s="82">
        <v>1920</v>
      </c>
      <c r="D312" s="16" t="s">
        <v>71</v>
      </c>
      <c r="E312" s="19" t="s">
        <v>49</v>
      </c>
      <c r="F312" s="16" t="s">
        <v>185</v>
      </c>
      <c r="G312" s="22">
        <v>1600</v>
      </c>
      <c r="H312" s="61">
        <f t="shared" si="15"/>
        <v>42277</v>
      </c>
      <c r="I312" s="81">
        <f t="shared" si="16"/>
        <v>2015</v>
      </c>
      <c r="J312" s="113">
        <f>VLOOKUP(K312,Kontoklasser!$A$1:$E$100,4,FALSE)</f>
        <v>1</v>
      </c>
      <c r="K312" s="94">
        <f t="shared" si="14"/>
        <v>19</v>
      </c>
      <c r="L312" s="97" t="str">
        <f>VLOOKUP(K312,Kontoklasser!$A$1:$E$100,3,FALSE)</f>
        <v>Tillgångar</v>
      </c>
    </row>
    <row r="313" spans="1:12" ht="13.2" customHeight="1" x14ac:dyDescent="0.25">
      <c r="A313" s="8">
        <v>39</v>
      </c>
      <c r="B313" s="21">
        <v>42277</v>
      </c>
      <c r="C313" s="82">
        <v>3890</v>
      </c>
      <c r="D313" s="16" t="s">
        <v>54</v>
      </c>
      <c r="E313" s="19" t="s">
        <v>49</v>
      </c>
      <c r="F313" s="16" t="s">
        <v>185</v>
      </c>
      <c r="G313" s="22">
        <v>-800</v>
      </c>
      <c r="H313" s="61">
        <f t="shared" si="15"/>
        <v>42277</v>
      </c>
      <c r="I313" s="81">
        <f t="shared" si="16"/>
        <v>2015</v>
      </c>
      <c r="J313" s="113">
        <f>VLOOKUP(K313,Kontoklasser!$A$1:$E$100,4,FALSE)</f>
        <v>3</v>
      </c>
      <c r="K313" s="94">
        <f t="shared" si="14"/>
        <v>38</v>
      </c>
      <c r="L313" s="97" t="str">
        <f>VLOOKUP(K313,Kontoklasser!$A$1:$E$100,3,FALSE)</f>
        <v xml:space="preserve">Rörelseintäkter </v>
      </c>
    </row>
    <row r="314" spans="1:12" ht="13.2" customHeight="1" x14ac:dyDescent="0.25">
      <c r="A314" s="8">
        <v>39</v>
      </c>
      <c r="B314" s="21">
        <v>42277</v>
      </c>
      <c r="C314" s="82">
        <v>3910</v>
      </c>
      <c r="D314" s="16" t="s">
        <v>12</v>
      </c>
      <c r="E314" s="19" t="s">
        <v>49</v>
      </c>
      <c r="F314" s="16" t="s">
        <v>185</v>
      </c>
      <c r="G314" s="22">
        <v>-800</v>
      </c>
      <c r="H314" s="61">
        <f t="shared" si="15"/>
        <v>42277</v>
      </c>
      <c r="I314" s="81">
        <f t="shared" si="16"/>
        <v>2015</v>
      </c>
      <c r="J314" s="113">
        <f>VLOOKUP(K314,Kontoklasser!$A$1:$E$100,4,FALSE)</f>
        <v>3</v>
      </c>
      <c r="K314" s="94">
        <f t="shared" si="14"/>
        <v>39</v>
      </c>
      <c r="L314" s="97" t="str">
        <f>VLOOKUP(K314,Kontoklasser!$A$1:$E$100,3,FALSE)</f>
        <v xml:space="preserve">Rörelseintäkter </v>
      </c>
    </row>
    <row r="315" spans="1:12" ht="13.2" customHeight="1" x14ac:dyDescent="0.25">
      <c r="A315" s="8">
        <v>39</v>
      </c>
      <c r="B315" s="21">
        <v>42277</v>
      </c>
      <c r="C315" s="82">
        <v>1920</v>
      </c>
      <c r="D315" s="16" t="s">
        <v>71</v>
      </c>
      <c r="E315" s="19" t="s">
        <v>49</v>
      </c>
      <c r="F315" s="16" t="s">
        <v>186</v>
      </c>
      <c r="G315" s="22">
        <v>1600</v>
      </c>
      <c r="H315" s="61">
        <f t="shared" si="15"/>
        <v>42277</v>
      </c>
      <c r="I315" s="81">
        <f t="shared" si="16"/>
        <v>2015</v>
      </c>
      <c r="J315" s="113">
        <f>VLOOKUP(K315,Kontoklasser!$A$1:$E$100,4,FALSE)</f>
        <v>1</v>
      </c>
      <c r="K315" s="94">
        <f t="shared" si="14"/>
        <v>19</v>
      </c>
      <c r="L315" s="97" t="str">
        <f>VLOOKUP(K315,Kontoklasser!$A$1:$E$100,3,FALSE)</f>
        <v>Tillgångar</v>
      </c>
    </row>
    <row r="316" spans="1:12" ht="13.2" customHeight="1" x14ac:dyDescent="0.25">
      <c r="A316" s="8">
        <v>39</v>
      </c>
      <c r="B316" s="21">
        <v>42277</v>
      </c>
      <c r="C316" s="82">
        <v>3890</v>
      </c>
      <c r="D316" s="16" t="s">
        <v>54</v>
      </c>
      <c r="E316" s="19" t="s">
        <v>49</v>
      </c>
      <c r="F316" s="16" t="s">
        <v>186</v>
      </c>
      <c r="G316" s="22">
        <v>-800</v>
      </c>
      <c r="H316" s="61">
        <f t="shared" si="15"/>
        <v>42277</v>
      </c>
      <c r="I316" s="81">
        <f t="shared" si="16"/>
        <v>2015</v>
      </c>
      <c r="J316" s="113">
        <f>VLOOKUP(K316,Kontoklasser!$A$1:$E$100,4,FALSE)</f>
        <v>3</v>
      </c>
      <c r="K316" s="94">
        <f t="shared" si="14"/>
        <v>38</v>
      </c>
      <c r="L316" s="97" t="str">
        <f>VLOOKUP(K316,Kontoklasser!$A$1:$E$100,3,FALSE)</f>
        <v xml:space="preserve">Rörelseintäkter </v>
      </c>
    </row>
    <row r="317" spans="1:12" ht="13.2" customHeight="1" x14ac:dyDescent="0.25">
      <c r="A317" s="8">
        <v>39</v>
      </c>
      <c r="B317" s="21">
        <v>42277</v>
      </c>
      <c r="C317" s="82">
        <v>3910</v>
      </c>
      <c r="D317" s="16" t="s">
        <v>12</v>
      </c>
      <c r="E317" s="19" t="s">
        <v>49</v>
      </c>
      <c r="F317" s="16" t="s">
        <v>186</v>
      </c>
      <c r="G317" s="22">
        <v>-800</v>
      </c>
      <c r="H317" s="61">
        <f t="shared" si="15"/>
        <v>42277</v>
      </c>
      <c r="I317" s="81">
        <f t="shared" si="16"/>
        <v>2015</v>
      </c>
      <c r="J317" s="113">
        <f>VLOOKUP(K317,Kontoklasser!$A$1:$E$100,4,FALSE)</f>
        <v>3</v>
      </c>
      <c r="K317" s="94">
        <f t="shared" si="14"/>
        <v>39</v>
      </c>
      <c r="L317" s="97" t="str">
        <f>VLOOKUP(K317,Kontoklasser!$A$1:$E$100,3,FALSE)</f>
        <v xml:space="preserve">Rörelseintäkter </v>
      </c>
    </row>
    <row r="318" spans="1:12" ht="13.2" customHeight="1" x14ac:dyDescent="0.25">
      <c r="A318" s="8">
        <v>39</v>
      </c>
      <c r="B318" s="21">
        <v>42277</v>
      </c>
      <c r="C318" s="82">
        <v>1920</v>
      </c>
      <c r="D318" s="16" t="s">
        <v>71</v>
      </c>
      <c r="E318" s="19" t="s">
        <v>49</v>
      </c>
      <c r="F318" s="16" t="s">
        <v>187</v>
      </c>
      <c r="G318" s="22">
        <v>1600</v>
      </c>
      <c r="H318" s="61">
        <f t="shared" si="15"/>
        <v>42277</v>
      </c>
      <c r="I318" s="81">
        <f t="shared" si="16"/>
        <v>2015</v>
      </c>
      <c r="J318" s="113">
        <f>VLOOKUP(K318,Kontoklasser!$A$1:$E$100,4,FALSE)</f>
        <v>1</v>
      </c>
      <c r="K318" s="94">
        <f t="shared" si="14"/>
        <v>19</v>
      </c>
      <c r="L318" s="97" t="str">
        <f>VLOOKUP(K318,Kontoklasser!$A$1:$E$100,3,FALSE)</f>
        <v>Tillgångar</v>
      </c>
    </row>
    <row r="319" spans="1:12" ht="13.2" customHeight="1" x14ac:dyDescent="0.25">
      <c r="A319" s="8">
        <v>39</v>
      </c>
      <c r="B319" s="21">
        <v>42277</v>
      </c>
      <c r="C319" s="82">
        <v>3890</v>
      </c>
      <c r="D319" s="16" t="s">
        <v>54</v>
      </c>
      <c r="E319" s="19" t="s">
        <v>49</v>
      </c>
      <c r="F319" s="16" t="s">
        <v>187</v>
      </c>
      <c r="G319" s="22">
        <v>-800</v>
      </c>
      <c r="H319" s="61">
        <f t="shared" si="15"/>
        <v>42277</v>
      </c>
      <c r="I319" s="81">
        <f t="shared" si="16"/>
        <v>2015</v>
      </c>
      <c r="J319" s="113">
        <f>VLOOKUP(K319,Kontoklasser!$A$1:$E$100,4,FALSE)</f>
        <v>3</v>
      </c>
      <c r="K319" s="94">
        <f t="shared" si="14"/>
        <v>38</v>
      </c>
      <c r="L319" s="97" t="str">
        <f>VLOOKUP(K319,Kontoklasser!$A$1:$E$100,3,FALSE)</f>
        <v xml:space="preserve">Rörelseintäkter </v>
      </c>
    </row>
    <row r="320" spans="1:12" ht="13.2" customHeight="1" x14ac:dyDescent="0.25">
      <c r="A320" s="8">
        <v>39</v>
      </c>
      <c r="B320" s="21">
        <v>42277</v>
      </c>
      <c r="C320" s="82">
        <v>3910</v>
      </c>
      <c r="D320" s="16" t="s">
        <v>12</v>
      </c>
      <c r="E320" s="19" t="s">
        <v>49</v>
      </c>
      <c r="F320" s="16" t="s">
        <v>187</v>
      </c>
      <c r="G320" s="22">
        <v>-800</v>
      </c>
      <c r="H320" s="61">
        <f t="shared" si="15"/>
        <v>42277</v>
      </c>
      <c r="I320" s="81">
        <f t="shared" si="16"/>
        <v>2015</v>
      </c>
      <c r="J320" s="113">
        <f>VLOOKUP(K320,Kontoklasser!$A$1:$E$100,4,FALSE)</f>
        <v>3</v>
      </c>
      <c r="K320" s="94">
        <f t="shared" si="14"/>
        <v>39</v>
      </c>
      <c r="L320" s="97" t="str">
        <f>VLOOKUP(K320,Kontoklasser!$A$1:$E$100,3,FALSE)</f>
        <v xml:space="preserve">Rörelseintäkter </v>
      </c>
    </row>
    <row r="321" spans="1:12" ht="13.2" customHeight="1" x14ac:dyDescent="0.25">
      <c r="A321" s="8">
        <v>39</v>
      </c>
      <c r="B321" s="21">
        <v>42277</v>
      </c>
      <c r="C321" s="82">
        <v>1920</v>
      </c>
      <c r="D321" s="16" t="s">
        <v>71</v>
      </c>
      <c r="E321" s="19" t="s">
        <v>49</v>
      </c>
      <c r="F321" s="16" t="s">
        <v>188</v>
      </c>
      <c r="G321" s="22">
        <v>1600</v>
      </c>
      <c r="H321" s="61">
        <f t="shared" si="15"/>
        <v>42277</v>
      </c>
      <c r="I321" s="81">
        <f t="shared" si="16"/>
        <v>2015</v>
      </c>
      <c r="J321" s="113">
        <f>VLOOKUP(K321,Kontoklasser!$A$1:$E$100,4,FALSE)</f>
        <v>1</v>
      </c>
      <c r="K321" s="94">
        <f t="shared" si="14"/>
        <v>19</v>
      </c>
      <c r="L321" s="97" t="str">
        <f>VLOOKUP(K321,Kontoklasser!$A$1:$E$100,3,FALSE)</f>
        <v>Tillgångar</v>
      </c>
    </row>
    <row r="322" spans="1:12" ht="13.2" customHeight="1" x14ac:dyDescent="0.25">
      <c r="A322" s="8">
        <v>39</v>
      </c>
      <c r="B322" s="21">
        <v>42277</v>
      </c>
      <c r="C322" s="82">
        <v>3890</v>
      </c>
      <c r="D322" s="16" t="s">
        <v>54</v>
      </c>
      <c r="E322" s="19" t="s">
        <v>49</v>
      </c>
      <c r="F322" s="16" t="s">
        <v>188</v>
      </c>
      <c r="G322" s="22">
        <v>-800</v>
      </c>
      <c r="H322" s="61">
        <f t="shared" si="15"/>
        <v>42277</v>
      </c>
      <c r="I322" s="81">
        <f t="shared" si="16"/>
        <v>2015</v>
      </c>
      <c r="J322" s="113">
        <f>VLOOKUP(K322,Kontoklasser!$A$1:$E$100,4,FALSE)</f>
        <v>3</v>
      </c>
      <c r="K322" s="94">
        <f t="shared" si="14"/>
        <v>38</v>
      </c>
      <c r="L322" s="97" t="str">
        <f>VLOOKUP(K322,Kontoklasser!$A$1:$E$100,3,FALSE)</f>
        <v xml:space="preserve">Rörelseintäkter </v>
      </c>
    </row>
    <row r="323" spans="1:12" ht="13.2" customHeight="1" x14ac:dyDescent="0.25">
      <c r="A323" s="8">
        <v>39</v>
      </c>
      <c r="B323" s="21">
        <v>42277</v>
      </c>
      <c r="C323" s="82">
        <v>3910</v>
      </c>
      <c r="D323" s="16" t="s">
        <v>12</v>
      </c>
      <c r="E323" s="19" t="s">
        <v>49</v>
      </c>
      <c r="F323" s="16" t="s">
        <v>188</v>
      </c>
      <c r="G323" s="22">
        <v>-800</v>
      </c>
      <c r="H323" s="61">
        <f t="shared" si="15"/>
        <v>42277</v>
      </c>
      <c r="I323" s="81">
        <f t="shared" si="16"/>
        <v>2015</v>
      </c>
      <c r="J323" s="113">
        <f>VLOOKUP(K323,Kontoklasser!$A$1:$E$100,4,FALSE)</f>
        <v>3</v>
      </c>
      <c r="K323" s="94">
        <f t="shared" ref="K323:K386" si="17">LEFT(C323,2)+0</f>
        <v>39</v>
      </c>
      <c r="L323" s="97" t="str">
        <f>VLOOKUP(K323,Kontoklasser!$A$1:$E$100,3,FALSE)</f>
        <v xml:space="preserve">Rörelseintäkter </v>
      </c>
    </row>
    <row r="324" spans="1:12" ht="13.2" customHeight="1" x14ac:dyDescent="0.25">
      <c r="A324" s="8">
        <v>39</v>
      </c>
      <c r="B324" s="21">
        <v>42277</v>
      </c>
      <c r="C324" s="82">
        <v>1920</v>
      </c>
      <c r="D324" s="16" t="s">
        <v>71</v>
      </c>
      <c r="E324" s="19" t="s">
        <v>49</v>
      </c>
      <c r="F324" s="16" t="s">
        <v>189</v>
      </c>
      <c r="G324" s="22">
        <v>1600</v>
      </c>
      <c r="H324" s="61">
        <f t="shared" si="15"/>
        <v>42277</v>
      </c>
      <c r="I324" s="81">
        <f t="shared" si="16"/>
        <v>2015</v>
      </c>
      <c r="J324" s="113">
        <f>VLOOKUP(K324,Kontoklasser!$A$1:$E$100,4,FALSE)</f>
        <v>1</v>
      </c>
      <c r="K324" s="94">
        <f t="shared" si="17"/>
        <v>19</v>
      </c>
      <c r="L324" s="97" t="str">
        <f>VLOOKUP(K324,Kontoklasser!$A$1:$E$100,3,FALSE)</f>
        <v>Tillgångar</v>
      </c>
    </row>
    <row r="325" spans="1:12" ht="13.2" customHeight="1" x14ac:dyDescent="0.25">
      <c r="A325" s="8">
        <v>39</v>
      </c>
      <c r="B325" s="21">
        <v>42277</v>
      </c>
      <c r="C325" s="82">
        <v>3890</v>
      </c>
      <c r="D325" s="16" t="s">
        <v>54</v>
      </c>
      <c r="E325" s="19" t="s">
        <v>49</v>
      </c>
      <c r="F325" s="16" t="s">
        <v>189</v>
      </c>
      <c r="G325" s="22">
        <v>-800</v>
      </c>
      <c r="H325" s="61">
        <f t="shared" si="15"/>
        <v>42277</v>
      </c>
      <c r="I325" s="81">
        <f t="shared" si="16"/>
        <v>2015</v>
      </c>
      <c r="J325" s="113">
        <f>VLOOKUP(K325,Kontoklasser!$A$1:$E$100,4,FALSE)</f>
        <v>3</v>
      </c>
      <c r="K325" s="94">
        <f t="shared" si="17"/>
        <v>38</v>
      </c>
      <c r="L325" s="97" t="str">
        <f>VLOOKUP(K325,Kontoklasser!$A$1:$E$100,3,FALSE)</f>
        <v xml:space="preserve">Rörelseintäkter </v>
      </c>
    </row>
    <row r="326" spans="1:12" ht="13.2" customHeight="1" x14ac:dyDescent="0.25">
      <c r="A326" s="8">
        <v>39</v>
      </c>
      <c r="B326" s="21">
        <v>42277</v>
      </c>
      <c r="C326" s="82">
        <v>3910</v>
      </c>
      <c r="D326" s="16" t="s">
        <v>12</v>
      </c>
      <c r="E326" s="19" t="s">
        <v>49</v>
      </c>
      <c r="F326" s="16" t="s">
        <v>189</v>
      </c>
      <c r="G326" s="22">
        <v>-800</v>
      </c>
      <c r="H326" s="61">
        <f t="shared" si="15"/>
        <v>42277</v>
      </c>
      <c r="I326" s="81">
        <f t="shared" si="16"/>
        <v>2015</v>
      </c>
      <c r="J326" s="113">
        <f>VLOOKUP(K326,Kontoklasser!$A$1:$E$100,4,FALSE)</f>
        <v>3</v>
      </c>
      <c r="K326" s="94">
        <f t="shared" si="17"/>
        <v>39</v>
      </c>
      <c r="L326" s="97" t="str">
        <f>VLOOKUP(K326,Kontoklasser!$A$1:$E$100,3,FALSE)</f>
        <v xml:space="preserve">Rörelseintäkter </v>
      </c>
    </row>
    <row r="327" spans="1:12" ht="13.2" customHeight="1" x14ac:dyDescent="0.25">
      <c r="A327" s="8">
        <v>39</v>
      </c>
      <c r="B327" s="21">
        <v>42277</v>
      </c>
      <c r="C327" s="82">
        <v>1920</v>
      </c>
      <c r="D327" s="16" t="s">
        <v>71</v>
      </c>
      <c r="E327" s="19" t="s">
        <v>49</v>
      </c>
      <c r="F327" s="16" t="s">
        <v>190</v>
      </c>
      <c r="G327" s="22">
        <v>1600</v>
      </c>
      <c r="H327" s="61">
        <f t="shared" si="15"/>
        <v>42277</v>
      </c>
      <c r="I327" s="81">
        <f t="shared" si="16"/>
        <v>2015</v>
      </c>
      <c r="J327" s="113">
        <f>VLOOKUP(K327,Kontoklasser!$A$1:$E$100,4,FALSE)</f>
        <v>1</v>
      </c>
      <c r="K327" s="94">
        <f t="shared" si="17"/>
        <v>19</v>
      </c>
      <c r="L327" s="97" t="str">
        <f>VLOOKUP(K327,Kontoklasser!$A$1:$E$100,3,FALSE)</f>
        <v>Tillgångar</v>
      </c>
    </row>
    <row r="328" spans="1:12" ht="13.2" customHeight="1" x14ac:dyDescent="0.25">
      <c r="A328" s="8">
        <v>39</v>
      </c>
      <c r="B328" s="21">
        <v>42277</v>
      </c>
      <c r="C328" s="82">
        <v>3890</v>
      </c>
      <c r="D328" s="16" t="s">
        <v>54</v>
      </c>
      <c r="E328" s="19" t="s">
        <v>49</v>
      </c>
      <c r="F328" s="16" t="s">
        <v>190</v>
      </c>
      <c r="G328" s="22">
        <v>-800</v>
      </c>
      <c r="H328" s="61">
        <f t="shared" si="15"/>
        <v>42277</v>
      </c>
      <c r="I328" s="81">
        <f t="shared" si="16"/>
        <v>2015</v>
      </c>
      <c r="J328" s="113">
        <f>VLOOKUP(K328,Kontoklasser!$A$1:$E$100,4,FALSE)</f>
        <v>3</v>
      </c>
      <c r="K328" s="94">
        <f t="shared" si="17"/>
        <v>38</v>
      </c>
      <c r="L328" s="97" t="str">
        <f>VLOOKUP(K328,Kontoklasser!$A$1:$E$100,3,FALSE)</f>
        <v xml:space="preserve">Rörelseintäkter </v>
      </c>
    </row>
    <row r="329" spans="1:12" ht="13.2" customHeight="1" x14ac:dyDescent="0.25">
      <c r="A329" s="8">
        <v>39</v>
      </c>
      <c r="B329" s="21">
        <v>42277</v>
      </c>
      <c r="C329" s="82">
        <v>3910</v>
      </c>
      <c r="D329" s="16" t="s">
        <v>12</v>
      </c>
      <c r="E329" s="19" t="s">
        <v>49</v>
      </c>
      <c r="F329" s="16" t="s">
        <v>190</v>
      </c>
      <c r="G329" s="22">
        <v>-800</v>
      </c>
      <c r="H329" s="61">
        <f t="shared" si="15"/>
        <v>42277</v>
      </c>
      <c r="I329" s="81">
        <f t="shared" si="16"/>
        <v>2015</v>
      </c>
      <c r="J329" s="113">
        <f>VLOOKUP(K329,Kontoklasser!$A$1:$E$100,4,FALSE)</f>
        <v>3</v>
      </c>
      <c r="K329" s="94">
        <f t="shared" si="17"/>
        <v>39</v>
      </c>
      <c r="L329" s="97" t="str">
        <f>VLOOKUP(K329,Kontoklasser!$A$1:$E$100,3,FALSE)</f>
        <v xml:space="preserve">Rörelseintäkter </v>
      </c>
    </row>
    <row r="330" spans="1:12" ht="13.2" customHeight="1" x14ac:dyDescent="0.25">
      <c r="A330" s="8">
        <v>39</v>
      </c>
      <c r="B330" s="21">
        <v>42277</v>
      </c>
      <c r="C330" s="82">
        <v>1920</v>
      </c>
      <c r="D330" s="16" t="s">
        <v>71</v>
      </c>
      <c r="E330" s="19" t="s">
        <v>49</v>
      </c>
      <c r="F330" s="16" t="s">
        <v>191</v>
      </c>
      <c r="G330" s="22">
        <v>1600</v>
      </c>
      <c r="H330" s="61">
        <f t="shared" ref="H330:H367" si="18">B330</f>
        <v>42277</v>
      </c>
      <c r="I330" s="81">
        <f t="shared" ref="I330:I369" si="19">YEAR(B330)</f>
        <v>2015</v>
      </c>
      <c r="J330" s="113">
        <f>VLOOKUP(K330,Kontoklasser!$A$1:$E$100,4,FALSE)</f>
        <v>1</v>
      </c>
      <c r="K330" s="94">
        <f t="shared" si="17"/>
        <v>19</v>
      </c>
      <c r="L330" s="97" t="str">
        <f>VLOOKUP(K330,Kontoklasser!$A$1:$E$100,3,FALSE)</f>
        <v>Tillgångar</v>
      </c>
    </row>
    <row r="331" spans="1:12" ht="13.2" customHeight="1" x14ac:dyDescent="0.25">
      <c r="A331" s="8">
        <v>39</v>
      </c>
      <c r="B331" s="21">
        <v>42277</v>
      </c>
      <c r="C331" s="82">
        <v>3890</v>
      </c>
      <c r="D331" s="16" t="s">
        <v>54</v>
      </c>
      <c r="E331" s="19" t="s">
        <v>49</v>
      </c>
      <c r="F331" s="16" t="s">
        <v>191</v>
      </c>
      <c r="G331" s="22">
        <v>-800</v>
      </c>
      <c r="H331" s="61">
        <f t="shared" si="18"/>
        <v>42277</v>
      </c>
      <c r="I331" s="81">
        <f t="shared" si="19"/>
        <v>2015</v>
      </c>
      <c r="J331" s="113">
        <f>VLOOKUP(K331,Kontoklasser!$A$1:$E$100,4,FALSE)</f>
        <v>3</v>
      </c>
      <c r="K331" s="94">
        <f t="shared" si="17"/>
        <v>38</v>
      </c>
      <c r="L331" s="97" t="str">
        <f>VLOOKUP(K331,Kontoklasser!$A$1:$E$100,3,FALSE)</f>
        <v xml:space="preserve">Rörelseintäkter </v>
      </c>
    </row>
    <row r="332" spans="1:12" ht="13.2" customHeight="1" x14ac:dyDescent="0.25">
      <c r="A332" s="8">
        <v>39</v>
      </c>
      <c r="B332" s="21">
        <v>42277</v>
      </c>
      <c r="C332" s="82">
        <v>3910</v>
      </c>
      <c r="D332" s="16" t="s">
        <v>12</v>
      </c>
      <c r="E332" s="19" t="s">
        <v>49</v>
      </c>
      <c r="F332" s="16" t="s">
        <v>191</v>
      </c>
      <c r="G332" s="22">
        <v>-800</v>
      </c>
      <c r="H332" s="61">
        <f t="shared" si="18"/>
        <v>42277</v>
      </c>
      <c r="I332" s="81">
        <f t="shared" si="19"/>
        <v>2015</v>
      </c>
      <c r="J332" s="113">
        <f>VLOOKUP(K332,Kontoklasser!$A$1:$E$100,4,FALSE)</f>
        <v>3</v>
      </c>
      <c r="K332" s="94">
        <f t="shared" si="17"/>
        <v>39</v>
      </c>
      <c r="L332" s="97" t="str">
        <f>VLOOKUP(K332,Kontoklasser!$A$1:$E$100,3,FALSE)</f>
        <v xml:space="preserve">Rörelseintäkter </v>
      </c>
    </row>
    <row r="333" spans="1:12" ht="13.2" customHeight="1" x14ac:dyDescent="0.25">
      <c r="A333" s="8">
        <v>39</v>
      </c>
      <c r="B333" s="21">
        <v>42277</v>
      </c>
      <c r="C333" s="82">
        <v>1920</v>
      </c>
      <c r="D333" s="16" t="s">
        <v>71</v>
      </c>
      <c r="E333" s="19" t="s">
        <v>49</v>
      </c>
      <c r="F333" s="16" t="s">
        <v>192</v>
      </c>
      <c r="G333" s="22">
        <v>1600</v>
      </c>
      <c r="H333" s="61">
        <f t="shared" si="18"/>
        <v>42277</v>
      </c>
      <c r="I333" s="81">
        <f t="shared" si="19"/>
        <v>2015</v>
      </c>
      <c r="J333" s="113">
        <f>VLOOKUP(K333,Kontoklasser!$A$1:$E$100,4,FALSE)</f>
        <v>1</v>
      </c>
      <c r="K333" s="94">
        <f t="shared" si="17"/>
        <v>19</v>
      </c>
      <c r="L333" s="97" t="str">
        <f>VLOOKUP(K333,Kontoklasser!$A$1:$E$100,3,FALSE)</f>
        <v>Tillgångar</v>
      </c>
    </row>
    <row r="334" spans="1:12" ht="13.2" customHeight="1" x14ac:dyDescent="0.25">
      <c r="A334" s="8">
        <v>39</v>
      </c>
      <c r="B334" s="21">
        <v>42277</v>
      </c>
      <c r="C334" s="82">
        <v>3890</v>
      </c>
      <c r="D334" s="16" t="s">
        <v>54</v>
      </c>
      <c r="E334" s="19" t="s">
        <v>49</v>
      </c>
      <c r="F334" s="16" t="s">
        <v>192</v>
      </c>
      <c r="G334" s="22">
        <v>-800</v>
      </c>
      <c r="H334" s="61">
        <f t="shared" si="18"/>
        <v>42277</v>
      </c>
      <c r="I334" s="81">
        <f t="shared" si="19"/>
        <v>2015</v>
      </c>
      <c r="J334" s="113">
        <f>VLOOKUP(K334,Kontoklasser!$A$1:$E$100,4,FALSE)</f>
        <v>3</v>
      </c>
      <c r="K334" s="94">
        <f t="shared" si="17"/>
        <v>38</v>
      </c>
      <c r="L334" s="97" t="str">
        <f>VLOOKUP(K334,Kontoklasser!$A$1:$E$100,3,FALSE)</f>
        <v xml:space="preserve">Rörelseintäkter </v>
      </c>
    </row>
    <row r="335" spans="1:12" ht="13.2" customHeight="1" x14ac:dyDescent="0.25">
      <c r="A335" s="8">
        <v>39</v>
      </c>
      <c r="B335" s="21">
        <v>42277</v>
      </c>
      <c r="C335" s="82">
        <v>3910</v>
      </c>
      <c r="D335" s="16" t="s">
        <v>12</v>
      </c>
      <c r="E335" s="19" t="s">
        <v>49</v>
      </c>
      <c r="F335" s="16" t="s">
        <v>192</v>
      </c>
      <c r="G335" s="22">
        <v>-800</v>
      </c>
      <c r="H335" s="61">
        <f t="shared" si="18"/>
        <v>42277</v>
      </c>
      <c r="I335" s="81">
        <f t="shared" si="19"/>
        <v>2015</v>
      </c>
      <c r="J335" s="113">
        <f>VLOOKUP(K335,Kontoklasser!$A$1:$E$100,4,FALSE)</f>
        <v>3</v>
      </c>
      <c r="K335" s="94">
        <f t="shared" si="17"/>
        <v>39</v>
      </c>
      <c r="L335" s="97" t="str">
        <f>VLOOKUP(K335,Kontoklasser!$A$1:$E$100,3,FALSE)</f>
        <v xml:space="preserve">Rörelseintäkter </v>
      </c>
    </row>
    <row r="336" spans="1:12" ht="13.2" customHeight="1" x14ac:dyDescent="0.25">
      <c r="A336" s="8">
        <v>39</v>
      </c>
      <c r="B336" s="21">
        <v>42277</v>
      </c>
      <c r="C336" s="82">
        <v>1920</v>
      </c>
      <c r="D336" s="16" t="s">
        <v>71</v>
      </c>
      <c r="E336" s="19" t="s">
        <v>49</v>
      </c>
      <c r="F336" s="16" t="s">
        <v>193</v>
      </c>
      <c r="G336" s="22">
        <v>1600</v>
      </c>
      <c r="H336" s="61">
        <f t="shared" si="18"/>
        <v>42277</v>
      </c>
      <c r="I336" s="81">
        <f t="shared" si="19"/>
        <v>2015</v>
      </c>
      <c r="J336" s="113">
        <f>VLOOKUP(K336,Kontoklasser!$A$1:$E$100,4,FALSE)</f>
        <v>1</v>
      </c>
      <c r="K336" s="94">
        <f t="shared" si="17"/>
        <v>19</v>
      </c>
      <c r="L336" s="97" t="str">
        <f>VLOOKUP(K336,Kontoklasser!$A$1:$E$100,3,FALSE)</f>
        <v>Tillgångar</v>
      </c>
    </row>
    <row r="337" spans="1:12" ht="13.2" customHeight="1" x14ac:dyDescent="0.25">
      <c r="A337" s="8">
        <v>39</v>
      </c>
      <c r="B337" s="21">
        <v>42277</v>
      </c>
      <c r="C337" s="82">
        <v>3890</v>
      </c>
      <c r="D337" s="16" t="s">
        <v>54</v>
      </c>
      <c r="E337" s="19" t="s">
        <v>49</v>
      </c>
      <c r="F337" s="16" t="s">
        <v>193</v>
      </c>
      <c r="G337" s="22">
        <v>-800</v>
      </c>
      <c r="H337" s="61">
        <f t="shared" si="18"/>
        <v>42277</v>
      </c>
      <c r="I337" s="81">
        <f t="shared" si="19"/>
        <v>2015</v>
      </c>
      <c r="J337" s="113">
        <f>VLOOKUP(K337,Kontoklasser!$A$1:$E$100,4,FALSE)</f>
        <v>3</v>
      </c>
      <c r="K337" s="94">
        <f t="shared" si="17"/>
        <v>38</v>
      </c>
      <c r="L337" s="97" t="str">
        <f>VLOOKUP(K337,Kontoklasser!$A$1:$E$100,3,FALSE)</f>
        <v xml:space="preserve">Rörelseintäkter </v>
      </c>
    </row>
    <row r="338" spans="1:12" ht="13.2" customHeight="1" x14ac:dyDescent="0.25">
      <c r="A338" s="8">
        <v>39</v>
      </c>
      <c r="B338" s="21">
        <v>42277</v>
      </c>
      <c r="C338" s="82">
        <v>3910</v>
      </c>
      <c r="D338" s="16" t="s">
        <v>12</v>
      </c>
      <c r="E338" s="19" t="s">
        <v>49</v>
      </c>
      <c r="F338" s="16" t="s">
        <v>193</v>
      </c>
      <c r="G338" s="22">
        <v>-800</v>
      </c>
      <c r="H338" s="61">
        <f t="shared" si="18"/>
        <v>42277</v>
      </c>
      <c r="I338" s="81">
        <f t="shared" si="19"/>
        <v>2015</v>
      </c>
      <c r="J338" s="113">
        <f>VLOOKUP(K338,Kontoklasser!$A$1:$E$100,4,FALSE)</f>
        <v>3</v>
      </c>
      <c r="K338" s="94">
        <f t="shared" si="17"/>
        <v>39</v>
      </c>
      <c r="L338" s="97" t="str">
        <f>VLOOKUP(K338,Kontoklasser!$A$1:$E$100,3,FALSE)</f>
        <v xml:space="preserve">Rörelseintäkter </v>
      </c>
    </row>
    <row r="339" spans="1:12" ht="13.2" customHeight="1" x14ac:dyDescent="0.25">
      <c r="A339" s="8">
        <v>39</v>
      </c>
      <c r="B339" s="21">
        <v>42277</v>
      </c>
      <c r="C339" s="82">
        <v>1920</v>
      </c>
      <c r="D339" s="16" t="s">
        <v>71</v>
      </c>
      <c r="E339" s="19" t="s">
        <v>49</v>
      </c>
      <c r="F339" s="16" t="s">
        <v>194</v>
      </c>
      <c r="G339" s="22">
        <v>1600</v>
      </c>
      <c r="H339" s="61">
        <f t="shared" si="18"/>
        <v>42277</v>
      </c>
      <c r="I339" s="81">
        <f t="shared" si="19"/>
        <v>2015</v>
      </c>
      <c r="J339" s="113">
        <f>VLOOKUP(K339,Kontoklasser!$A$1:$E$100,4,FALSE)</f>
        <v>1</v>
      </c>
      <c r="K339" s="94">
        <f t="shared" si="17"/>
        <v>19</v>
      </c>
      <c r="L339" s="97" t="str">
        <f>VLOOKUP(K339,Kontoklasser!$A$1:$E$100,3,FALSE)</f>
        <v>Tillgångar</v>
      </c>
    </row>
    <row r="340" spans="1:12" ht="13.2" customHeight="1" x14ac:dyDescent="0.25">
      <c r="A340" s="8">
        <v>39</v>
      </c>
      <c r="B340" s="21">
        <v>42277</v>
      </c>
      <c r="C340" s="82">
        <v>3890</v>
      </c>
      <c r="D340" s="16" t="s">
        <v>54</v>
      </c>
      <c r="E340" s="19" t="s">
        <v>49</v>
      </c>
      <c r="F340" s="16" t="s">
        <v>194</v>
      </c>
      <c r="G340" s="22">
        <v>-800</v>
      </c>
      <c r="H340" s="61">
        <f t="shared" si="18"/>
        <v>42277</v>
      </c>
      <c r="I340" s="81">
        <f t="shared" si="19"/>
        <v>2015</v>
      </c>
      <c r="J340" s="113">
        <f>VLOOKUP(K340,Kontoklasser!$A$1:$E$100,4,FALSE)</f>
        <v>3</v>
      </c>
      <c r="K340" s="94">
        <f t="shared" si="17"/>
        <v>38</v>
      </c>
      <c r="L340" s="97" t="str">
        <f>VLOOKUP(K340,Kontoklasser!$A$1:$E$100,3,FALSE)</f>
        <v xml:space="preserve">Rörelseintäkter </v>
      </c>
    </row>
    <row r="341" spans="1:12" ht="13.2" customHeight="1" x14ac:dyDescent="0.25">
      <c r="A341" s="8">
        <v>39</v>
      </c>
      <c r="B341" s="21">
        <v>42277</v>
      </c>
      <c r="C341" s="82">
        <v>3910</v>
      </c>
      <c r="D341" s="16" t="s">
        <v>12</v>
      </c>
      <c r="E341" s="19" t="s">
        <v>49</v>
      </c>
      <c r="F341" s="16" t="s">
        <v>194</v>
      </c>
      <c r="G341" s="22">
        <v>-800</v>
      </c>
      <c r="H341" s="61">
        <f t="shared" si="18"/>
        <v>42277</v>
      </c>
      <c r="I341" s="81">
        <f t="shared" si="19"/>
        <v>2015</v>
      </c>
      <c r="J341" s="113">
        <f>VLOOKUP(K341,Kontoklasser!$A$1:$E$100,4,FALSE)</f>
        <v>3</v>
      </c>
      <c r="K341" s="94">
        <f t="shared" si="17"/>
        <v>39</v>
      </c>
      <c r="L341" s="97" t="str">
        <f>VLOOKUP(K341,Kontoklasser!$A$1:$E$100,3,FALSE)</f>
        <v xml:space="preserve">Rörelseintäkter </v>
      </c>
    </row>
    <row r="342" spans="1:12" ht="13.2" customHeight="1" x14ac:dyDescent="0.25">
      <c r="A342" s="10">
        <v>40</v>
      </c>
      <c r="B342" s="32">
        <v>42325</v>
      </c>
      <c r="C342" s="82">
        <v>1920</v>
      </c>
      <c r="D342" s="16" t="s">
        <v>71</v>
      </c>
      <c r="E342" s="19" t="s">
        <v>49</v>
      </c>
      <c r="F342" s="16" t="s">
        <v>216</v>
      </c>
      <c r="G342" s="11">
        <v>-8000</v>
      </c>
      <c r="H342" s="61">
        <f t="shared" si="18"/>
        <v>42325</v>
      </c>
      <c r="I342" s="81">
        <f t="shared" si="19"/>
        <v>2015</v>
      </c>
      <c r="J342" s="113">
        <f>VLOOKUP(K342,Kontoklasser!$A$1:$E$100,4,FALSE)</f>
        <v>1</v>
      </c>
      <c r="K342" s="94">
        <f t="shared" si="17"/>
        <v>19</v>
      </c>
      <c r="L342" s="97" t="str">
        <f>VLOOKUP(K342,Kontoklasser!$A$1:$E$100,3,FALSE)</f>
        <v>Tillgångar</v>
      </c>
    </row>
    <row r="343" spans="1:12" ht="13.2" customHeight="1" x14ac:dyDescent="0.25">
      <c r="A343" s="10">
        <v>40</v>
      </c>
      <c r="B343" s="32">
        <v>42325</v>
      </c>
      <c r="C343" s="82">
        <v>6410</v>
      </c>
      <c r="D343" s="16" t="s">
        <v>18</v>
      </c>
      <c r="E343" s="19">
        <v>100</v>
      </c>
      <c r="F343" s="16" t="s">
        <v>216</v>
      </c>
      <c r="G343" s="11">
        <v>8000</v>
      </c>
      <c r="H343" s="61">
        <f t="shared" si="18"/>
        <v>42325</v>
      </c>
      <c r="I343" s="81">
        <f t="shared" si="19"/>
        <v>2015</v>
      </c>
      <c r="J343" s="113">
        <f>VLOOKUP(K343,Kontoklasser!$A$1:$E$100,4,FALSE)</f>
        <v>4</v>
      </c>
      <c r="K343" s="94">
        <f t="shared" si="17"/>
        <v>64</v>
      </c>
      <c r="L343" s="97" t="str">
        <f>VLOOKUP(K343,Kontoklasser!$A$1:$E$100,3,FALSE)</f>
        <v xml:space="preserve">Rörelsekostnader </v>
      </c>
    </row>
    <row r="344" spans="1:12" ht="13.2" customHeight="1" x14ac:dyDescent="0.25">
      <c r="A344" s="8">
        <v>41</v>
      </c>
      <c r="B344" s="21">
        <v>42339</v>
      </c>
      <c r="C344" s="82">
        <v>1920</v>
      </c>
      <c r="D344" s="16" t="s">
        <v>71</v>
      </c>
      <c r="E344" s="19" t="s">
        <v>49</v>
      </c>
      <c r="F344" s="16" t="s">
        <v>153</v>
      </c>
      <c r="G344" s="22">
        <v>-1800</v>
      </c>
      <c r="H344" s="61">
        <f t="shared" si="18"/>
        <v>42339</v>
      </c>
      <c r="I344" s="81">
        <f t="shared" si="19"/>
        <v>2015</v>
      </c>
      <c r="J344" s="113">
        <f>VLOOKUP(K344,Kontoklasser!$A$1:$E$100,4,FALSE)</f>
        <v>1</v>
      </c>
      <c r="K344" s="94">
        <f t="shared" si="17"/>
        <v>19</v>
      </c>
      <c r="L344" s="97" t="str">
        <f>VLOOKUP(K344,Kontoklasser!$A$1:$E$100,3,FALSE)</f>
        <v>Tillgångar</v>
      </c>
    </row>
    <row r="345" spans="1:12" ht="13.2" customHeight="1" x14ac:dyDescent="0.25">
      <c r="A345" s="8">
        <v>41</v>
      </c>
      <c r="B345" s="21">
        <v>42339</v>
      </c>
      <c r="C345" s="82">
        <v>5120</v>
      </c>
      <c r="D345" s="16" t="s">
        <v>15</v>
      </c>
      <c r="E345" s="19">
        <v>101</v>
      </c>
      <c r="F345" s="16" t="s">
        <v>153</v>
      </c>
      <c r="G345" s="22">
        <v>1800</v>
      </c>
      <c r="H345" s="61">
        <f t="shared" si="18"/>
        <v>42339</v>
      </c>
      <c r="I345" s="81">
        <f t="shared" si="19"/>
        <v>2015</v>
      </c>
      <c r="J345" s="113">
        <f>VLOOKUP(K345,Kontoklasser!$A$1:$E$100,4,FALSE)</f>
        <v>4</v>
      </c>
      <c r="K345" s="94">
        <f t="shared" si="17"/>
        <v>51</v>
      </c>
      <c r="L345" s="97" t="str">
        <f>VLOOKUP(K345,Kontoklasser!$A$1:$E$100,3,FALSE)</f>
        <v xml:space="preserve">Rörelsekostnader </v>
      </c>
    </row>
    <row r="346" spans="1:12" ht="13.2" customHeight="1" x14ac:dyDescent="0.25">
      <c r="A346" s="8">
        <v>42</v>
      </c>
      <c r="B346" s="21">
        <v>42339</v>
      </c>
      <c r="C346" s="82">
        <v>1920</v>
      </c>
      <c r="D346" s="16" t="s">
        <v>71</v>
      </c>
      <c r="E346" s="19" t="s">
        <v>49</v>
      </c>
      <c r="F346" s="16" t="s">
        <v>153</v>
      </c>
      <c r="G346" s="22">
        <v>-2200</v>
      </c>
      <c r="H346" s="61">
        <f t="shared" si="18"/>
        <v>42339</v>
      </c>
      <c r="I346" s="81">
        <f t="shared" si="19"/>
        <v>2015</v>
      </c>
      <c r="J346" s="113">
        <f>VLOOKUP(K346,Kontoklasser!$A$1:$E$100,4,FALSE)</f>
        <v>1</v>
      </c>
      <c r="K346" s="94">
        <f t="shared" si="17"/>
        <v>19</v>
      </c>
      <c r="L346" s="97" t="str">
        <f>VLOOKUP(K346,Kontoklasser!$A$1:$E$100,3,FALSE)</f>
        <v>Tillgångar</v>
      </c>
    </row>
    <row r="347" spans="1:12" ht="13.2" customHeight="1" x14ac:dyDescent="0.25">
      <c r="A347" s="8">
        <v>42</v>
      </c>
      <c r="B347" s="21">
        <v>42339</v>
      </c>
      <c r="C347" s="82">
        <v>5120</v>
      </c>
      <c r="D347" s="16" t="s">
        <v>15</v>
      </c>
      <c r="E347" s="19">
        <v>102</v>
      </c>
      <c r="F347" s="16" t="s">
        <v>153</v>
      </c>
      <c r="G347" s="22">
        <v>2200</v>
      </c>
      <c r="H347" s="61">
        <f t="shared" si="18"/>
        <v>42339</v>
      </c>
      <c r="I347" s="81">
        <f t="shared" si="19"/>
        <v>2015</v>
      </c>
      <c r="J347" s="113">
        <f>VLOOKUP(K347,Kontoklasser!$A$1:$E$100,4,FALSE)</f>
        <v>4</v>
      </c>
      <c r="K347" s="94">
        <f t="shared" si="17"/>
        <v>51</v>
      </c>
      <c r="L347" s="97" t="str">
        <f>VLOOKUP(K347,Kontoklasser!$A$1:$E$100,3,FALSE)</f>
        <v xml:space="preserve">Rörelsekostnader </v>
      </c>
    </row>
    <row r="348" spans="1:12" ht="13.2" customHeight="1" x14ac:dyDescent="0.25">
      <c r="A348" s="8">
        <v>43</v>
      </c>
      <c r="B348" s="21">
        <v>42339</v>
      </c>
      <c r="C348" s="82">
        <v>1920</v>
      </c>
      <c r="D348" s="16" t="s">
        <v>71</v>
      </c>
      <c r="E348" s="19" t="s">
        <v>49</v>
      </c>
      <c r="F348" s="16" t="s">
        <v>153</v>
      </c>
      <c r="G348" s="22">
        <v>-2200</v>
      </c>
      <c r="H348" s="61">
        <f t="shared" si="18"/>
        <v>42339</v>
      </c>
      <c r="I348" s="81">
        <f t="shared" si="19"/>
        <v>2015</v>
      </c>
      <c r="J348" s="113">
        <f>VLOOKUP(K348,Kontoklasser!$A$1:$E$100,4,FALSE)</f>
        <v>1</v>
      </c>
      <c r="K348" s="94">
        <f t="shared" si="17"/>
        <v>19</v>
      </c>
      <c r="L348" s="97" t="str">
        <f>VLOOKUP(K348,Kontoklasser!$A$1:$E$100,3,FALSE)</f>
        <v>Tillgångar</v>
      </c>
    </row>
    <row r="349" spans="1:12" ht="13.2" customHeight="1" x14ac:dyDescent="0.25">
      <c r="A349" s="8">
        <v>43</v>
      </c>
      <c r="B349" s="21">
        <v>42339</v>
      </c>
      <c r="C349" s="82">
        <v>5120</v>
      </c>
      <c r="D349" s="16" t="s">
        <v>15</v>
      </c>
      <c r="E349" s="19">
        <v>103</v>
      </c>
      <c r="F349" s="16" t="s">
        <v>153</v>
      </c>
      <c r="G349" s="22">
        <v>2200</v>
      </c>
      <c r="H349" s="61">
        <f t="shared" si="18"/>
        <v>42339</v>
      </c>
      <c r="I349" s="81">
        <f t="shared" si="19"/>
        <v>2015</v>
      </c>
      <c r="J349" s="113">
        <f>VLOOKUP(K349,Kontoklasser!$A$1:$E$100,4,FALSE)</f>
        <v>4</v>
      </c>
      <c r="K349" s="94">
        <f t="shared" si="17"/>
        <v>51</v>
      </c>
      <c r="L349" s="97" t="str">
        <f>VLOOKUP(K349,Kontoklasser!$A$1:$E$100,3,FALSE)</f>
        <v xml:space="preserve">Rörelsekostnader </v>
      </c>
    </row>
    <row r="350" spans="1:12" ht="13.2" customHeight="1" x14ac:dyDescent="0.25">
      <c r="A350" s="8">
        <v>44</v>
      </c>
      <c r="B350" s="21">
        <v>42339</v>
      </c>
      <c r="C350" s="82">
        <v>1920</v>
      </c>
      <c r="D350" s="16" t="s">
        <v>71</v>
      </c>
      <c r="E350" s="19" t="s">
        <v>49</v>
      </c>
      <c r="F350" s="16" t="s">
        <v>153</v>
      </c>
      <c r="G350" s="22">
        <v>-4300</v>
      </c>
      <c r="H350" s="61">
        <f t="shared" si="18"/>
        <v>42339</v>
      </c>
      <c r="I350" s="81">
        <f t="shared" si="19"/>
        <v>2015</v>
      </c>
      <c r="J350" s="113">
        <f>VLOOKUP(K350,Kontoklasser!$A$1:$E$100,4,FALSE)</f>
        <v>1</v>
      </c>
      <c r="K350" s="94">
        <f t="shared" si="17"/>
        <v>19</v>
      </c>
      <c r="L350" s="97" t="str">
        <f>VLOOKUP(K350,Kontoklasser!$A$1:$E$100,3,FALSE)</f>
        <v>Tillgångar</v>
      </c>
    </row>
    <row r="351" spans="1:12" ht="13.2" customHeight="1" x14ac:dyDescent="0.25">
      <c r="A351" s="8">
        <v>44</v>
      </c>
      <c r="B351" s="21">
        <v>42339</v>
      </c>
      <c r="C351" s="82">
        <v>5120</v>
      </c>
      <c r="D351" s="16" t="s">
        <v>15</v>
      </c>
      <c r="E351" s="19">
        <v>105</v>
      </c>
      <c r="F351" s="16" t="s">
        <v>153</v>
      </c>
      <c r="G351" s="22">
        <v>4300</v>
      </c>
      <c r="H351" s="61">
        <f t="shared" si="18"/>
        <v>42339</v>
      </c>
      <c r="I351" s="81">
        <f t="shared" si="19"/>
        <v>2015</v>
      </c>
      <c r="J351" s="113">
        <f>VLOOKUP(K351,Kontoklasser!$A$1:$E$100,4,FALSE)</f>
        <v>4</v>
      </c>
      <c r="K351" s="94">
        <f t="shared" si="17"/>
        <v>51</v>
      </c>
      <c r="L351" s="97" t="str">
        <f>VLOOKUP(K351,Kontoklasser!$A$1:$E$100,3,FALSE)</f>
        <v xml:space="preserve">Rörelsekostnader </v>
      </c>
    </row>
    <row r="352" spans="1:12" ht="13.2" customHeight="1" x14ac:dyDescent="0.25">
      <c r="A352" s="8">
        <v>45</v>
      </c>
      <c r="B352" s="21">
        <v>42339</v>
      </c>
      <c r="C352" s="82">
        <v>1920</v>
      </c>
      <c r="D352" s="16" t="s">
        <v>71</v>
      </c>
      <c r="E352" s="19" t="s">
        <v>49</v>
      </c>
      <c r="F352" s="16" t="s">
        <v>211</v>
      </c>
      <c r="G352" s="22">
        <v>-15000</v>
      </c>
      <c r="H352" s="61">
        <f t="shared" si="18"/>
        <v>42339</v>
      </c>
      <c r="I352" s="81">
        <f t="shared" si="19"/>
        <v>2015</v>
      </c>
      <c r="J352" s="113">
        <f>VLOOKUP(K352,Kontoklasser!$A$1:$E$100,4,FALSE)</f>
        <v>1</v>
      </c>
      <c r="K352" s="94">
        <f t="shared" si="17"/>
        <v>19</v>
      </c>
      <c r="L352" s="97" t="str">
        <f>VLOOKUP(K352,Kontoklasser!$A$1:$E$100,3,FALSE)</f>
        <v>Tillgångar</v>
      </c>
    </row>
    <row r="353" spans="1:12" ht="13.2" customHeight="1" x14ac:dyDescent="0.25">
      <c r="A353" s="8">
        <v>45</v>
      </c>
      <c r="B353" s="21">
        <v>42339</v>
      </c>
      <c r="C353" s="82">
        <v>5140</v>
      </c>
      <c r="D353" s="16" t="s">
        <v>55</v>
      </c>
      <c r="E353" s="19">
        <v>100</v>
      </c>
      <c r="F353" s="16" t="s">
        <v>211</v>
      </c>
      <c r="G353" s="22">
        <v>15000</v>
      </c>
      <c r="H353" s="61">
        <f t="shared" si="18"/>
        <v>42339</v>
      </c>
      <c r="I353" s="81">
        <f t="shared" si="19"/>
        <v>2015</v>
      </c>
      <c r="J353" s="113">
        <f>VLOOKUP(K353,Kontoklasser!$A$1:$E$100,4,FALSE)</f>
        <v>4</v>
      </c>
      <c r="K353" s="94">
        <f t="shared" si="17"/>
        <v>51</v>
      </c>
      <c r="L353" s="97" t="str">
        <f>VLOOKUP(K353,Kontoklasser!$A$1:$E$100,3,FALSE)</f>
        <v xml:space="preserve">Rörelsekostnader </v>
      </c>
    </row>
    <row r="354" spans="1:12" ht="13.2" customHeight="1" x14ac:dyDescent="0.25">
      <c r="A354" s="8">
        <v>46</v>
      </c>
      <c r="B354" s="21">
        <v>42339</v>
      </c>
      <c r="C354" s="82">
        <v>1920</v>
      </c>
      <c r="D354" s="16" t="s">
        <v>71</v>
      </c>
      <c r="E354" s="19" t="s">
        <v>49</v>
      </c>
      <c r="F354" s="16" t="s">
        <v>211</v>
      </c>
      <c r="G354" s="22">
        <v>-200</v>
      </c>
      <c r="H354" s="61">
        <f t="shared" si="18"/>
        <v>42339</v>
      </c>
      <c r="I354" s="81">
        <f t="shared" si="19"/>
        <v>2015</v>
      </c>
      <c r="J354" s="113">
        <f>VLOOKUP(K354,Kontoklasser!$A$1:$E$100,4,FALSE)</f>
        <v>1</v>
      </c>
      <c r="K354" s="94">
        <f t="shared" si="17"/>
        <v>19</v>
      </c>
      <c r="L354" s="97" t="str">
        <f>VLOOKUP(K354,Kontoklasser!$A$1:$E$100,3,FALSE)</f>
        <v>Tillgångar</v>
      </c>
    </row>
    <row r="355" spans="1:12" ht="13.2" customHeight="1" x14ac:dyDescent="0.25">
      <c r="A355" s="8">
        <v>46</v>
      </c>
      <c r="B355" s="21">
        <v>42339</v>
      </c>
      <c r="C355" s="82">
        <v>5140</v>
      </c>
      <c r="D355" s="16" t="s">
        <v>55</v>
      </c>
      <c r="E355" s="19">
        <v>102</v>
      </c>
      <c r="F355" s="16" t="s">
        <v>211</v>
      </c>
      <c r="G355" s="22">
        <v>200</v>
      </c>
      <c r="H355" s="61">
        <f t="shared" si="18"/>
        <v>42339</v>
      </c>
      <c r="I355" s="81">
        <f t="shared" si="19"/>
        <v>2015</v>
      </c>
      <c r="J355" s="113">
        <f>VLOOKUP(K355,Kontoklasser!$A$1:$E$100,4,FALSE)</f>
        <v>4</v>
      </c>
      <c r="K355" s="94">
        <f t="shared" si="17"/>
        <v>51</v>
      </c>
      <c r="L355" s="97" t="str">
        <f>VLOOKUP(K355,Kontoklasser!$A$1:$E$100,3,FALSE)</f>
        <v xml:space="preserve">Rörelsekostnader </v>
      </c>
    </row>
    <row r="356" spans="1:12" ht="13.2" customHeight="1" x14ac:dyDescent="0.25">
      <c r="A356" s="8">
        <v>47</v>
      </c>
      <c r="B356" s="21">
        <v>42339</v>
      </c>
      <c r="C356" s="82">
        <v>1920</v>
      </c>
      <c r="D356" s="16" t="s">
        <v>71</v>
      </c>
      <c r="E356" s="19" t="s">
        <v>49</v>
      </c>
      <c r="F356" s="16" t="s">
        <v>211</v>
      </c>
      <c r="G356" s="22">
        <v>-1800</v>
      </c>
      <c r="H356" s="61">
        <f t="shared" si="18"/>
        <v>42339</v>
      </c>
      <c r="I356" s="81">
        <f t="shared" si="19"/>
        <v>2015</v>
      </c>
      <c r="J356" s="113">
        <f>VLOOKUP(K356,Kontoklasser!$A$1:$E$100,4,FALSE)</f>
        <v>1</v>
      </c>
      <c r="K356" s="94">
        <f t="shared" si="17"/>
        <v>19</v>
      </c>
      <c r="L356" s="97" t="str">
        <f>VLOOKUP(K356,Kontoklasser!$A$1:$E$100,3,FALSE)</f>
        <v>Tillgångar</v>
      </c>
    </row>
    <row r="357" spans="1:12" ht="13.2" customHeight="1" x14ac:dyDescent="0.25">
      <c r="A357" s="8">
        <v>47</v>
      </c>
      <c r="B357" s="21">
        <v>42339</v>
      </c>
      <c r="C357" s="82">
        <v>5140</v>
      </c>
      <c r="D357" s="16" t="s">
        <v>55</v>
      </c>
      <c r="E357" s="19">
        <v>105</v>
      </c>
      <c r="F357" s="16" t="s">
        <v>211</v>
      </c>
      <c r="G357" s="22">
        <v>1800</v>
      </c>
      <c r="H357" s="61">
        <f t="shared" si="18"/>
        <v>42339</v>
      </c>
      <c r="I357" s="81">
        <f t="shared" si="19"/>
        <v>2015</v>
      </c>
      <c r="J357" s="113">
        <f>VLOOKUP(K357,Kontoklasser!$A$1:$E$100,4,FALSE)</f>
        <v>4</v>
      </c>
      <c r="K357" s="94">
        <f t="shared" si="17"/>
        <v>51</v>
      </c>
      <c r="L357" s="97" t="str">
        <f>VLOOKUP(K357,Kontoklasser!$A$1:$E$100,3,FALSE)</f>
        <v xml:space="preserve">Rörelsekostnader </v>
      </c>
    </row>
    <row r="358" spans="1:12" ht="13.2" customHeight="1" x14ac:dyDescent="0.25">
      <c r="A358" s="8">
        <v>48</v>
      </c>
      <c r="B358" s="21">
        <v>42339</v>
      </c>
      <c r="C358" s="82">
        <v>1920</v>
      </c>
      <c r="D358" s="16" t="s">
        <v>71</v>
      </c>
      <c r="E358" s="19" t="s">
        <v>49</v>
      </c>
      <c r="F358" s="16" t="s">
        <v>210</v>
      </c>
      <c r="G358" s="22">
        <v>-14000</v>
      </c>
      <c r="H358" s="61">
        <f t="shared" si="18"/>
        <v>42339</v>
      </c>
      <c r="I358" s="81">
        <f t="shared" si="19"/>
        <v>2015</v>
      </c>
      <c r="J358" s="113">
        <f>VLOOKUP(K358,Kontoklasser!$A$1:$E$100,4,FALSE)</f>
        <v>1</v>
      </c>
      <c r="K358" s="94">
        <f t="shared" si="17"/>
        <v>19</v>
      </c>
      <c r="L358" s="97" t="str">
        <f>VLOOKUP(K358,Kontoklasser!$A$1:$E$100,3,FALSE)</f>
        <v>Tillgångar</v>
      </c>
    </row>
    <row r="359" spans="1:12" ht="13.2" customHeight="1" x14ac:dyDescent="0.25">
      <c r="A359" s="8">
        <v>48</v>
      </c>
      <c r="B359" s="21">
        <v>42339</v>
      </c>
      <c r="C359" s="82">
        <v>5160</v>
      </c>
      <c r="D359" s="16" t="s">
        <v>64</v>
      </c>
      <c r="E359" s="19">
        <v>100</v>
      </c>
      <c r="F359" s="16" t="s">
        <v>210</v>
      </c>
      <c r="G359" s="22">
        <v>14000</v>
      </c>
      <c r="H359" s="61">
        <f t="shared" si="18"/>
        <v>42339</v>
      </c>
      <c r="I359" s="81">
        <f t="shared" si="19"/>
        <v>2015</v>
      </c>
      <c r="J359" s="113">
        <f>VLOOKUP(K359,Kontoklasser!$A$1:$E$100,4,FALSE)</f>
        <v>4</v>
      </c>
      <c r="K359" s="94">
        <f t="shared" si="17"/>
        <v>51</v>
      </c>
      <c r="L359" s="97" t="str">
        <f>VLOOKUP(K359,Kontoklasser!$A$1:$E$100,3,FALSE)</f>
        <v xml:space="preserve">Rörelsekostnader </v>
      </c>
    </row>
    <row r="360" spans="1:12" ht="13.2" customHeight="1" x14ac:dyDescent="0.25">
      <c r="A360" s="8">
        <v>49</v>
      </c>
      <c r="B360" s="21">
        <v>42339</v>
      </c>
      <c r="C360" s="82">
        <v>1920</v>
      </c>
      <c r="D360" s="16" t="s">
        <v>71</v>
      </c>
      <c r="E360" s="19" t="s">
        <v>49</v>
      </c>
      <c r="F360" s="16" t="s">
        <v>212</v>
      </c>
      <c r="G360" s="22">
        <v>-4500</v>
      </c>
      <c r="H360" s="61">
        <f t="shared" si="18"/>
        <v>42339</v>
      </c>
      <c r="I360" s="81">
        <f t="shared" si="19"/>
        <v>2015</v>
      </c>
      <c r="J360" s="113">
        <f>VLOOKUP(K360,Kontoklasser!$A$1:$E$100,4,FALSE)</f>
        <v>1</v>
      </c>
      <c r="K360" s="94">
        <f t="shared" si="17"/>
        <v>19</v>
      </c>
      <c r="L360" s="97" t="str">
        <f>VLOOKUP(K360,Kontoklasser!$A$1:$E$100,3,FALSE)</f>
        <v>Tillgångar</v>
      </c>
    </row>
    <row r="361" spans="1:12" ht="13.2" customHeight="1" x14ac:dyDescent="0.25">
      <c r="A361" s="8">
        <v>49</v>
      </c>
      <c r="B361" s="21">
        <v>42339</v>
      </c>
      <c r="C361" s="82">
        <v>5162</v>
      </c>
      <c r="D361" s="16" t="s">
        <v>62</v>
      </c>
      <c r="E361" s="19">
        <v>100</v>
      </c>
      <c r="F361" s="16" t="s">
        <v>212</v>
      </c>
      <c r="G361" s="22">
        <v>4500</v>
      </c>
      <c r="H361" s="61">
        <f t="shared" si="18"/>
        <v>42339</v>
      </c>
      <c r="I361" s="81">
        <f t="shared" si="19"/>
        <v>2015</v>
      </c>
      <c r="J361" s="113">
        <f>VLOOKUP(K361,Kontoklasser!$A$1:$E$100,4,FALSE)</f>
        <v>4</v>
      </c>
      <c r="K361" s="94">
        <f t="shared" si="17"/>
        <v>51</v>
      </c>
      <c r="L361" s="97" t="str">
        <f>VLOOKUP(K361,Kontoklasser!$A$1:$E$100,3,FALSE)</f>
        <v xml:space="preserve">Rörelsekostnader </v>
      </c>
    </row>
    <row r="362" spans="1:12" ht="13.2" customHeight="1" x14ac:dyDescent="0.25">
      <c r="A362" s="8">
        <v>50</v>
      </c>
      <c r="B362" s="21">
        <v>42339</v>
      </c>
      <c r="C362" s="82">
        <v>1920</v>
      </c>
      <c r="D362" s="16" t="s">
        <v>71</v>
      </c>
      <c r="E362" s="19" t="s">
        <v>49</v>
      </c>
      <c r="F362" s="16" t="s">
        <v>58</v>
      </c>
      <c r="G362" s="22">
        <v>-8000</v>
      </c>
      <c r="H362" s="61">
        <f t="shared" si="18"/>
        <v>42339</v>
      </c>
      <c r="I362" s="81">
        <f t="shared" si="19"/>
        <v>2015</v>
      </c>
      <c r="J362" s="113">
        <f>VLOOKUP(K362,Kontoklasser!$A$1:$E$100,4,FALSE)</f>
        <v>1</v>
      </c>
      <c r="K362" s="94">
        <f t="shared" si="17"/>
        <v>19</v>
      </c>
      <c r="L362" s="97" t="str">
        <f>VLOOKUP(K362,Kontoklasser!$A$1:$E$100,3,FALSE)</f>
        <v>Tillgångar</v>
      </c>
    </row>
    <row r="363" spans="1:12" ht="13.2" customHeight="1" x14ac:dyDescent="0.25">
      <c r="A363" s="8">
        <v>50</v>
      </c>
      <c r="B363" s="21">
        <v>42339</v>
      </c>
      <c r="C363" s="82">
        <v>5170</v>
      </c>
      <c r="D363" s="16" t="s">
        <v>58</v>
      </c>
      <c r="E363" s="19">
        <v>100</v>
      </c>
      <c r="F363" s="16" t="s">
        <v>58</v>
      </c>
      <c r="G363" s="22">
        <v>8000</v>
      </c>
      <c r="H363" s="61">
        <f t="shared" si="18"/>
        <v>42339</v>
      </c>
      <c r="I363" s="81">
        <f t="shared" si="19"/>
        <v>2015</v>
      </c>
      <c r="J363" s="113">
        <f>VLOOKUP(K363,Kontoklasser!$A$1:$E$100,4,FALSE)</f>
        <v>4</v>
      </c>
      <c r="K363" s="94">
        <f t="shared" si="17"/>
        <v>51</v>
      </c>
      <c r="L363" s="97" t="str">
        <f>VLOOKUP(K363,Kontoklasser!$A$1:$E$100,3,FALSE)</f>
        <v xml:space="preserve">Rörelsekostnader </v>
      </c>
    </row>
    <row r="364" spans="1:12" ht="13.2" customHeight="1" x14ac:dyDescent="0.25">
      <c r="A364" s="18">
        <v>51</v>
      </c>
      <c r="B364" s="21">
        <v>42339</v>
      </c>
      <c r="C364" s="17">
        <v>1700</v>
      </c>
      <c r="D364" s="16" t="s">
        <v>69</v>
      </c>
      <c r="E364" s="19" t="s">
        <v>49</v>
      </c>
      <c r="F364" s="16" t="s">
        <v>215</v>
      </c>
      <c r="G364" s="11">
        <v>-3800</v>
      </c>
      <c r="H364" s="61">
        <f t="shared" si="18"/>
        <v>42339</v>
      </c>
      <c r="I364" s="81">
        <f t="shared" si="19"/>
        <v>2015</v>
      </c>
      <c r="J364" s="113">
        <f>VLOOKUP(K364,Kontoklasser!$A$1:$E$100,4,FALSE)</f>
        <v>1</v>
      </c>
      <c r="K364" s="94">
        <f t="shared" si="17"/>
        <v>17</v>
      </c>
      <c r="L364" s="97" t="str">
        <f>VLOOKUP(K364,Kontoklasser!$A$1:$E$100,3,FALSE)</f>
        <v>Tillgångar</v>
      </c>
    </row>
    <row r="365" spans="1:12" ht="13.2" customHeight="1" x14ac:dyDescent="0.25">
      <c r="A365" s="18">
        <v>51</v>
      </c>
      <c r="B365" s="21">
        <v>42339</v>
      </c>
      <c r="C365" s="17">
        <v>6310</v>
      </c>
      <c r="D365" s="16" t="s">
        <v>17</v>
      </c>
      <c r="E365" s="19">
        <v>100</v>
      </c>
      <c r="F365" s="16" t="s">
        <v>215</v>
      </c>
      <c r="G365" s="11">
        <v>3800</v>
      </c>
      <c r="H365" s="61">
        <f t="shared" si="18"/>
        <v>42339</v>
      </c>
      <c r="I365" s="81">
        <f t="shared" si="19"/>
        <v>2015</v>
      </c>
      <c r="J365" s="113">
        <f>VLOOKUP(K365,Kontoklasser!$A$1:$E$100,4,FALSE)</f>
        <v>4</v>
      </c>
      <c r="K365" s="94">
        <f t="shared" si="17"/>
        <v>63</v>
      </c>
      <c r="L365" s="97" t="str">
        <f>VLOOKUP(K365,Kontoklasser!$A$1:$E$100,3,FALSE)</f>
        <v xml:space="preserve">Rörelsekostnader </v>
      </c>
    </row>
    <row r="366" spans="1:12" ht="13.2" customHeight="1" x14ac:dyDescent="0.25">
      <c r="A366" s="10">
        <v>52</v>
      </c>
      <c r="B366" s="32">
        <v>42369</v>
      </c>
      <c r="C366" s="82">
        <v>1960</v>
      </c>
      <c r="D366" s="16" t="s">
        <v>225</v>
      </c>
      <c r="E366" s="19" t="s">
        <v>49</v>
      </c>
      <c r="F366" s="16" t="s">
        <v>224</v>
      </c>
      <c r="G366" s="11">
        <v>1300</v>
      </c>
      <c r="H366" s="61">
        <f t="shared" si="18"/>
        <v>42369</v>
      </c>
      <c r="I366" s="81">
        <f t="shared" si="19"/>
        <v>2015</v>
      </c>
      <c r="J366" s="113">
        <f>VLOOKUP(K366,Kontoklasser!$A$1:$E$100,4,FALSE)</f>
        <v>1</v>
      </c>
      <c r="K366" s="94">
        <f t="shared" si="17"/>
        <v>19</v>
      </c>
      <c r="L366" s="97" t="str">
        <f>VLOOKUP(K366,Kontoklasser!$A$1:$E$100,3,FALSE)</f>
        <v>Tillgångar</v>
      </c>
    </row>
    <row r="367" spans="1:12" ht="13.2" customHeight="1" x14ac:dyDescent="0.25">
      <c r="A367" s="10">
        <v>52</v>
      </c>
      <c r="B367" s="32">
        <v>42369</v>
      </c>
      <c r="C367" s="82">
        <v>8310</v>
      </c>
      <c r="D367" s="16" t="s">
        <v>63</v>
      </c>
      <c r="E367" s="19" t="s">
        <v>49</v>
      </c>
      <c r="F367" s="16" t="s">
        <v>224</v>
      </c>
      <c r="G367" s="11">
        <v>-1300</v>
      </c>
      <c r="H367" s="61">
        <f t="shared" si="18"/>
        <v>42369</v>
      </c>
      <c r="I367" s="81">
        <f t="shared" si="19"/>
        <v>2015</v>
      </c>
      <c r="J367" s="113">
        <f>VLOOKUP(K367,Kontoklasser!$A$1:$E$100,4,FALSE)</f>
        <v>8</v>
      </c>
      <c r="K367" s="94">
        <f t="shared" si="17"/>
        <v>83</v>
      </c>
      <c r="L367" s="97" t="str">
        <f>VLOOKUP(K367,Kontoklasser!$A$1:$E$100,3,FALSE)</f>
        <v xml:space="preserve">Finansiella poster </v>
      </c>
    </row>
    <row r="368" spans="1:12" ht="13.2" customHeight="1" x14ac:dyDescent="0.25">
      <c r="A368" s="76">
        <v>53</v>
      </c>
      <c r="B368" s="77">
        <v>42369</v>
      </c>
      <c r="C368" s="78">
        <v>8999</v>
      </c>
      <c r="D368" s="79" t="s">
        <v>10</v>
      </c>
      <c r="E368" s="19" t="s">
        <v>49</v>
      </c>
      <c r="F368" s="79" t="s">
        <v>10</v>
      </c>
      <c r="G368" s="80">
        <v>9812</v>
      </c>
      <c r="H368" s="61">
        <f t="shared" ref="H368:H369" si="20">B368</f>
        <v>42369</v>
      </c>
      <c r="I368" s="81">
        <f t="shared" si="19"/>
        <v>2015</v>
      </c>
      <c r="J368" s="113">
        <f>VLOOKUP(K368,Kontoklasser!$A$1:$E$100,4,FALSE)</f>
        <v>8</v>
      </c>
      <c r="K368" s="94">
        <f t="shared" si="17"/>
        <v>89</v>
      </c>
      <c r="L368" s="97" t="str">
        <f>VLOOKUP(K368,Kontoklasser!$A$1:$E$100,3,FALSE)</f>
        <v>Skatter och årets resultat</v>
      </c>
    </row>
    <row r="369" spans="1:12" ht="13.2" customHeight="1" x14ac:dyDescent="0.25">
      <c r="A369" s="76">
        <v>53</v>
      </c>
      <c r="B369" s="77">
        <v>42369</v>
      </c>
      <c r="C369" s="78">
        <v>2099</v>
      </c>
      <c r="D369" s="79" t="s">
        <v>10</v>
      </c>
      <c r="E369" s="19" t="s">
        <v>49</v>
      </c>
      <c r="F369" s="79" t="s">
        <v>10</v>
      </c>
      <c r="G369" s="80">
        <v>-9812</v>
      </c>
      <c r="H369" s="61">
        <f t="shared" si="20"/>
        <v>42369</v>
      </c>
      <c r="I369" s="81">
        <f t="shared" si="19"/>
        <v>2015</v>
      </c>
      <c r="J369" s="113">
        <f>VLOOKUP(K369,Kontoklasser!$A$1:$E$100,4,FALSE)</f>
        <v>2</v>
      </c>
      <c r="K369" s="94">
        <f t="shared" si="17"/>
        <v>20</v>
      </c>
      <c r="L369" s="97" t="str">
        <f>VLOOKUP(K369,Kontoklasser!$A$1:$E$100,3,FALSE)</f>
        <v>Eget kapital och skulder</v>
      </c>
    </row>
    <row r="370" spans="1:12" x14ac:dyDescent="0.25">
      <c r="A370" s="86">
        <v>0</v>
      </c>
      <c r="B370" s="87">
        <v>42370</v>
      </c>
      <c r="C370" s="88">
        <v>1700</v>
      </c>
      <c r="D370" s="89" t="s">
        <v>69</v>
      </c>
      <c r="E370" s="90" t="s">
        <v>49</v>
      </c>
      <c r="F370" s="89" t="s">
        <v>83</v>
      </c>
      <c r="G370" s="91">
        <v>4000</v>
      </c>
      <c r="H370" s="92">
        <f t="shared" ref="H370:H377" si="21">B370</f>
        <v>42370</v>
      </c>
      <c r="I370" s="93">
        <f t="shared" ref="I370:I377" si="22">YEAR(B370)</f>
        <v>2016</v>
      </c>
      <c r="J370" s="113">
        <f>VLOOKUP(K370,Kontoklasser!$A$1:$E$100,4,FALSE)</f>
        <v>1</v>
      </c>
      <c r="K370" s="94">
        <f t="shared" si="17"/>
        <v>17</v>
      </c>
      <c r="L370" s="97" t="str">
        <f>VLOOKUP(K370,Kontoklasser!$A$1:$E$100,3,FALSE)</f>
        <v>Tillgångar</v>
      </c>
    </row>
    <row r="371" spans="1:12" x14ac:dyDescent="0.25">
      <c r="A371" s="86">
        <v>0</v>
      </c>
      <c r="B371" s="87">
        <v>42370</v>
      </c>
      <c r="C371" s="88">
        <v>1910</v>
      </c>
      <c r="D371" s="89" t="s">
        <v>7</v>
      </c>
      <c r="E371" s="90" t="s">
        <v>49</v>
      </c>
      <c r="F371" s="89" t="s">
        <v>83</v>
      </c>
      <c r="G371" s="91">
        <v>1000</v>
      </c>
      <c r="H371" s="92">
        <f t="shared" si="21"/>
        <v>42370</v>
      </c>
      <c r="I371" s="93">
        <f t="shared" si="22"/>
        <v>2016</v>
      </c>
      <c r="J371" s="113">
        <f>VLOOKUP(K371,Kontoklasser!$A$1:$E$100,4,FALSE)</f>
        <v>1</v>
      </c>
      <c r="K371" s="94">
        <f t="shared" si="17"/>
        <v>19</v>
      </c>
      <c r="L371" s="97" t="str">
        <f>VLOOKUP(K371,Kontoklasser!$A$1:$E$100,3,FALSE)</f>
        <v>Tillgångar</v>
      </c>
    </row>
    <row r="372" spans="1:12" x14ac:dyDescent="0.25">
      <c r="A372" s="86">
        <v>0</v>
      </c>
      <c r="B372" s="87">
        <v>42370</v>
      </c>
      <c r="C372" s="88">
        <v>1920</v>
      </c>
      <c r="D372" s="89" t="s">
        <v>8</v>
      </c>
      <c r="E372" s="90" t="s">
        <v>49</v>
      </c>
      <c r="F372" s="89" t="s">
        <v>83</v>
      </c>
      <c r="G372" s="91">
        <v>5000</v>
      </c>
      <c r="H372" s="92">
        <f t="shared" si="21"/>
        <v>42370</v>
      </c>
      <c r="I372" s="93">
        <f t="shared" si="22"/>
        <v>2016</v>
      </c>
      <c r="J372" s="113">
        <f>VLOOKUP(K372,Kontoklasser!$A$1:$E$100,4,FALSE)</f>
        <v>1</v>
      </c>
      <c r="K372" s="94">
        <f t="shared" si="17"/>
        <v>19</v>
      </c>
      <c r="L372" s="97" t="str">
        <f>VLOOKUP(K372,Kontoklasser!$A$1:$E$100,3,FALSE)</f>
        <v>Tillgångar</v>
      </c>
    </row>
    <row r="373" spans="1:12" x14ac:dyDescent="0.25">
      <c r="A373" s="86">
        <v>0</v>
      </c>
      <c r="B373" s="87">
        <v>42370</v>
      </c>
      <c r="C373" s="88">
        <v>1952</v>
      </c>
      <c r="D373" s="89" t="s">
        <v>66</v>
      </c>
      <c r="E373" s="90" t="s">
        <v>49</v>
      </c>
      <c r="F373" s="89" t="s">
        <v>83</v>
      </c>
      <c r="G373" s="91">
        <v>100000</v>
      </c>
      <c r="H373" s="92">
        <f t="shared" si="21"/>
        <v>42370</v>
      </c>
      <c r="I373" s="93">
        <f t="shared" si="22"/>
        <v>2016</v>
      </c>
      <c r="J373" s="113">
        <f>VLOOKUP(K373,Kontoklasser!$A$1:$E$100,4,FALSE)</f>
        <v>1</v>
      </c>
      <c r="K373" s="94">
        <f t="shared" si="17"/>
        <v>19</v>
      </c>
      <c r="L373" s="97" t="str">
        <f>VLOOKUP(K373,Kontoklasser!$A$1:$E$100,3,FALSE)</f>
        <v>Tillgångar</v>
      </c>
    </row>
    <row r="374" spans="1:12" x14ac:dyDescent="0.25">
      <c r="A374" s="86">
        <v>0</v>
      </c>
      <c r="B374" s="87">
        <v>42370</v>
      </c>
      <c r="C374" s="88">
        <v>1960</v>
      </c>
      <c r="D374" s="89" t="s">
        <v>225</v>
      </c>
      <c r="E374" s="90" t="s">
        <v>49</v>
      </c>
      <c r="F374" s="89" t="s">
        <v>83</v>
      </c>
      <c r="G374" s="91">
        <v>139329</v>
      </c>
      <c r="H374" s="92">
        <f t="shared" si="21"/>
        <v>42370</v>
      </c>
      <c r="I374" s="93">
        <f t="shared" si="22"/>
        <v>2016</v>
      </c>
      <c r="J374" s="113">
        <f>VLOOKUP(K374,Kontoklasser!$A$1:$E$100,4,FALSE)</f>
        <v>1</v>
      </c>
      <c r="K374" s="94">
        <f t="shared" si="17"/>
        <v>19</v>
      </c>
      <c r="L374" s="97" t="str">
        <f>VLOOKUP(K374,Kontoklasser!$A$1:$E$100,3,FALSE)</f>
        <v>Tillgångar</v>
      </c>
    </row>
    <row r="375" spans="1:12" x14ac:dyDescent="0.25">
      <c r="A375" s="86">
        <v>0</v>
      </c>
      <c r="B375" s="87">
        <v>42370</v>
      </c>
      <c r="C375" s="88">
        <v>2091</v>
      </c>
      <c r="D375" s="89" t="s">
        <v>9</v>
      </c>
      <c r="E375" s="90" t="s">
        <v>49</v>
      </c>
      <c r="F375" s="89" t="s">
        <v>83</v>
      </c>
      <c r="G375" s="91">
        <v>-90000</v>
      </c>
      <c r="H375" s="92">
        <f t="shared" si="21"/>
        <v>42370</v>
      </c>
      <c r="I375" s="93">
        <f t="shared" si="22"/>
        <v>2016</v>
      </c>
      <c r="J375" s="113">
        <f>VLOOKUP(K375,Kontoklasser!$A$1:$E$100,4,FALSE)</f>
        <v>2</v>
      </c>
      <c r="K375" s="94">
        <f t="shared" si="17"/>
        <v>20</v>
      </c>
      <c r="L375" s="97" t="str">
        <f>VLOOKUP(K375,Kontoklasser!$A$1:$E$100,3,FALSE)</f>
        <v>Eget kapital och skulder</v>
      </c>
    </row>
    <row r="376" spans="1:12" x14ac:dyDescent="0.25">
      <c r="A376" s="86">
        <v>0</v>
      </c>
      <c r="B376" s="87">
        <v>42370</v>
      </c>
      <c r="C376" s="88">
        <v>2099</v>
      </c>
      <c r="D376" s="89" t="s">
        <v>10</v>
      </c>
      <c r="E376" s="90" t="s">
        <v>49</v>
      </c>
      <c r="F376" s="89" t="s">
        <v>83</v>
      </c>
      <c r="G376" s="91">
        <v>-9329</v>
      </c>
      <c r="H376" s="92">
        <f t="shared" si="21"/>
        <v>42370</v>
      </c>
      <c r="I376" s="93">
        <f t="shared" si="22"/>
        <v>2016</v>
      </c>
      <c r="J376" s="113">
        <f>VLOOKUP(K376,Kontoklasser!$A$1:$E$100,4,FALSE)</f>
        <v>2</v>
      </c>
      <c r="K376" s="94">
        <f t="shared" si="17"/>
        <v>20</v>
      </c>
      <c r="L376" s="97" t="str">
        <f>VLOOKUP(K376,Kontoklasser!$A$1:$E$100,3,FALSE)</f>
        <v>Eget kapital och skulder</v>
      </c>
    </row>
    <row r="377" spans="1:12" x14ac:dyDescent="0.25">
      <c r="A377" s="86">
        <v>0</v>
      </c>
      <c r="B377" s="87">
        <v>42370</v>
      </c>
      <c r="C377" s="88">
        <v>2128</v>
      </c>
      <c r="D377" s="89" t="s">
        <v>11</v>
      </c>
      <c r="E377" s="90" t="s">
        <v>49</v>
      </c>
      <c r="F377" s="89" t="s">
        <v>83</v>
      </c>
      <c r="G377" s="91">
        <v>-150000</v>
      </c>
      <c r="H377" s="92">
        <f t="shared" si="21"/>
        <v>42370</v>
      </c>
      <c r="I377" s="93">
        <f t="shared" si="22"/>
        <v>2016</v>
      </c>
      <c r="J377" s="113">
        <f>VLOOKUP(K377,Kontoklasser!$A$1:$E$100,4,FALSE)</f>
        <v>2</v>
      </c>
      <c r="K377" s="94">
        <f t="shared" si="17"/>
        <v>21</v>
      </c>
      <c r="L377" s="97" t="str">
        <f>VLOOKUP(K377,Kontoklasser!$A$1:$E$100,3,FALSE)</f>
        <v>Eget kapital och skulder</v>
      </c>
    </row>
    <row r="378" spans="1:12" x14ac:dyDescent="0.25">
      <c r="A378" s="8">
        <v>1</v>
      </c>
      <c r="B378" s="21">
        <v>42376</v>
      </c>
      <c r="C378" s="17">
        <v>1920</v>
      </c>
      <c r="D378" s="16" t="s">
        <v>71</v>
      </c>
      <c r="E378" s="19" t="s">
        <v>49</v>
      </c>
      <c r="F378" s="16" t="s">
        <v>19</v>
      </c>
      <c r="G378" s="22">
        <v>-900</v>
      </c>
      <c r="H378" s="61">
        <f t="shared" ref="H378:H441" si="23">B378</f>
        <v>42376</v>
      </c>
      <c r="I378" s="81">
        <f t="shared" ref="I378:I441" si="24">YEAR(B378)</f>
        <v>2016</v>
      </c>
      <c r="J378" s="113">
        <f>VLOOKUP(K378,Kontoklasser!$A$1:$E$100,4,FALSE)</f>
        <v>1</v>
      </c>
      <c r="K378" s="94">
        <f t="shared" si="17"/>
        <v>19</v>
      </c>
      <c r="L378" s="97" t="str">
        <f>VLOOKUP(K378,Kontoklasser!$A$1:$E$100,3,FALSE)</f>
        <v>Tillgångar</v>
      </c>
    </row>
    <row r="379" spans="1:12" x14ac:dyDescent="0.25">
      <c r="A379" s="8">
        <v>1</v>
      </c>
      <c r="B379" s="21">
        <v>42376</v>
      </c>
      <c r="C379" s="17">
        <v>6570</v>
      </c>
      <c r="D379" s="16" t="s">
        <v>16</v>
      </c>
      <c r="E379" s="19">
        <v>100</v>
      </c>
      <c r="F379" s="16" t="s">
        <v>19</v>
      </c>
      <c r="G379" s="22">
        <v>900</v>
      </c>
      <c r="H379" s="61">
        <f t="shared" si="23"/>
        <v>42376</v>
      </c>
      <c r="I379" s="81">
        <f t="shared" si="24"/>
        <v>2016</v>
      </c>
      <c r="J379" s="113">
        <f>VLOOKUP(K379,Kontoklasser!$A$1:$E$100,4,FALSE)</f>
        <v>4</v>
      </c>
      <c r="K379" s="94">
        <f t="shared" si="17"/>
        <v>65</v>
      </c>
      <c r="L379" s="97" t="str">
        <f>VLOOKUP(K379,Kontoklasser!$A$1:$E$100,3,FALSE)</f>
        <v xml:space="preserve">Rörelsekostnader </v>
      </c>
    </row>
    <row r="380" spans="1:12" x14ac:dyDescent="0.25">
      <c r="A380" s="18">
        <v>2</v>
      </c>
      <c r="B380" s="32">
        <v>42377</v>
      </c>
      <c r="C380" s="18">
        <v>3894</v>
      </c>
      <c r="D380" s="9" t="s">
        <v>13</v>
      </c>
      <c r="E380" s="19" t="s">
        <v>49</v>
      </c>
      <c r="F380" s="9" t="s">
        <v>198</v>
      </c>
      <c r="G380" s="11">
        <v>-300</v>
      </c>
      <c r="H380" s="61">
        <f t="shared" si="23"/>
        <v>42377</v>
      </c>
      <c r="I380" s="81">
        <f t="shared" si="24"/>
        <v>2016</v>
      </c>
      <c r="J380" s="113">
        <f>VLOOKUP(K380,Kontoklasser!$A$1:$E$100,4,FALSE)</f>
        <v>3</v>
      </c>
      <c r="K380" s="94">
        <f t="shared" si="17"/>
        <v>38</v>
      </c>
      <c r="L380" s="97" t="str">
        <f>VLOOKUP(K380,Kontoklasser!$A$1:$E$100,3,FALSE)</f>
        <v xml:space="preserve">Rörelseintäkter </v>
      </c>
    </row>
    <row r="381" spans="1:12" x14ac:dyDescent="0.25">
      <c r="A381" s="18">
        <v>2</v>
      </c>
      <c r="B381" s="32">
        <v>42377</v>
      </c>
      <c r="C381" s="82">
        <v>1920</v>
      </c>
      <c r="D381" s="16" t="s">
        <v>71</v>
      </c>
      <c r="E381" s="19" t="s">
        <v>49</v>
      </c>
      <c r="F381" s="9" t="s">
        <v>198</v>
      </c>
      <c r="G381" s="11">
        <v>300</v>
      </c>
      <c r="H381" s="61">
        <f t="shared" si="23"/>
        <v>42377</v>
      </c>
      <c r="I381" s="81">
        <f t="shared" si="24"/>
        <v>2016</v>
      </c>
      <c r="J381" s="113">
        <f>VLOOKUP(K381,Kontoklasser!$A$1:$E$100,4,FALSE)</f>
        <v>1</v>
      </c>
      <c r="K381" s="94">
        <f t="shared" si="17"/>
        <v>19</v>
      </c>
      <c r="L381" s="97" t="str">
        <f>VLOOKUP(K381,Kontoklasser!$A$1:$E$100,3,FALSE)</f>
        <v>Tillgångar</v>
      </c>
    </row>
    <row r="382" spans="1:12" x14ac:dyDescent="0.25">
      <c r="A382" s="8">
        <v>3</v>
      </c>
      <c r="B382" s="21">
        <v>42395</v>
      </c>
      <c r="C382" s="17">
        <v>1920</v>
      </c>
      <c r="D382" s="16" t="s">
        <v>71</v>
      </c>
      <c r="E382" s="19" t="s">
        <v>49</v>
      </c>
      <c r="F382" s="16" t="s">
        <v>220</v>
      </c>
      <c r="G382" s="22">
        <v>-3000</v>
      </c>
      <c r="H382" s="61">
        <f t="shared" si="23"/>
        <v>42395</v>
      </c>
      <c r="I382" s="81">
        <f t="shared" si="24"/>
        <v>2016</v>
      </c>
      <c r="J382" s="113">
        <f>VLOOKUP(K382,Kontoklasser!$A$1:$E$100,4,FALSE)</f>
        <v>1</v>
      </c>
      <c r="K382" s="94">
        <f t="shared" si="17"/>
        <v>19</v>
      </c>
      <c r="L382" s="97" t="str">
        <f>VLOOKUP(K382,Kontoklasser!$A$1:$E$100,3,FALSE)</f>
        <v>Tillgångar</v>
      </c>
    </row>
    <row r="383" spans="1:12" x14ac:dyDescent="0.25">
      <c r="A383" s="8">
        <v>3</v>
      </c>
      <c r="B383" s="21">
        <v>42395</v>
      </c>
      <c r="C383" s="17">
        <v>6982</v>
      </c>
      <c r="D383" s="16" t="s">
        <v>237</v>
      </c>
      <c r="E383" s="19">
        <v>100</v>
      </c>
      <c r="F383" s="16" t="s">
        <v>220</v>
      </c>
      <c r="G383" s="22">
        <v>3000</v>
      </c>
      <c r="H383" s="61">
        <f t="shared" si="23"/>
        <v>42395</v>
      </c>
      <c r="I383" s="81">
        <f t="shared" si="24"/>
        <v>2016</v>
      </c>
      <c r="J383" s="113">
        <f>VLOOKUP(K383,Kontoklasser!$A$1:$E$100,4,FALSE)</f>
        <v>4</v>
      </c>
      <c r="K383" s="94">
        <f t="shared" si="17"/>
        <v>69</v>
      </c>
      <c r="L383" s="97" t="str">
        <f>VLOOKUP(K383,Kontoklasser!$A$1:$E$100,3,FALSE)</f>
        <v xml:space="preserve">Rörelsekostnader </v>
      </c>
    </row>
    <row r="384" spans="1:12" x14ac:dyDescent="0.25">
      <c r="A384" s="18">
        <v>4</v>
      </c>
      <c r="B384" s="32">
        <v>42403</v>
      </c>
      <c r="C384" s="18">
        <v>3894</v>
      </c>
      <c r="D384" s="9" t="s">
        <v>13</v>
      </c>
      <c r="E384" s="19" t="s">
        <v>49</v>
      </c>
      <c r="F384" s="9" t="s">
        <v>198</v>
      </c>
      <c r="G384" s="11">
        <v>-300</v>
      </c>
      <c r="H384" s="61">
        <f t="shared" si="23"/>
        <v>42403</v>
      </c>
      <c r="I384" s="81">
        <f t="shared" si="24"/>
        <v>2016</v>
      </c>
      <c r="J384" s="113">
        <f>VLOOKUP(K384,Kontoklasser!$A$1:$E$100,4,FALSE)</f>
        <v>3</v>
      </c>
      <c r="K384" s="94">
        <f t="shared" si="17"/>
        <v>38</v>
      </c>
      <c r="L384" s="97" t="str">
        <f>VLOOKUP(K384,Kontoklasser!$A$1:$E$100,3,FALSE)</f>
        <v xml:space="preserve">Rörelseintäkter </v>
      </c>
    </row>
    <row r="385" spans="1:12" x14ac:dyDescent="0.25">
      <c r="A385" s="18">
        <v>4</v>
      </c>
      <c r="B385" s="32">
        <v>42403</v>
      </c>
      <c r="C385" s="82">
        <v>1920</v>
      </c>
      <c r="D385" s="16" t="s">
        <v>71</v>
      </c>
      <c r="E385" s="19" t="s">
        <v>49</v>
      </c>
      <c r="F385" s="9" t="s">
        <v>198</v>
      </c>
      <c r="G385" s="11">
        <v>300</v>
      </c>
      <c r="H385" s="61">
        <f t="shared" si="23"/>
        <v>42403</v>
      </c>
      <c r="I385" s="81">
        <f t="shared" si="24"/>
        <v>2016</v>
      </c>
      <c r="J385" s="113">
        <f>VLOOKUP(K385,Kontoklasser!$A$1:$E$100,4,FALSE)</f>
        <v>1</v>
      </c>
      <c r="K385" s="94">
        <f t="shared" si="17"/>
        <v>19</v>
      </c>
      <c r="L385" s="97" t="str">
        <f>VLOOKUP(K385,Kontoklasser!$A$1:$E$100,3,FALSE)</f>
        <v>Tillgångar</v>
      </c>
    </row>
    <row r="386" spans="1:12" x14ac:dyDescent="0.25">
      <c r="A386" s="18">
        <v>5</v>
      </c>
      <c r="B386" s="33">
        <v>42404</v>
      </c>
      <c r="C386" s="18">
        <v>3894</v>
      </c>
      <c r="D386" s="23" t="s">
        <v>13</v>
      </c>
      <c r="E386" s="19" t="s">
        <v>49</v>
      </c>
      <c r="F386" s="9" t="s">
        <v>198</v>
      </c>
      <c r="G386" s="11">
        <v>-300</v>
      </c>
      <c r="H386" s="61">
        <f t="shared" si="23"/>
        <v>42404</v>
      </c>
      <c r="I386" s="81">
        <f t="shared" si="24"/>
        <v>2016</v>
      </c>
      <c r="J386" s="113">
        <f>VLOOKUP(K386,Kontoklasser!$A$1:$E$100,4,FALSE)</f>
        <v>3</v>
      </c>
      <c r="K386" s="94">
        <f t="shared" si="17"/>
        <v>38</v>
      </c>
      <c r="L386" s="97" t="str">
        <f>VLOOKUP(K386,Kontoklasser!$A$1:$E$100,3,FALSE)</f>
        <v xml:space="preserve">Rörelseintäkter </v>
      </c>
    </row>
    <row r="387" spans="1:12" x14ac:dyDescent="0.25">
      <c r="A387" s="18">
        <v>5</v>
      </c>
      <c r="B387" s="33">
        <v>42404</v>
      </c>
      <c r="C387" s="82">
        <v>1920</v>
      </c>
      <c r="D387" s="16" t="s">
        <v>71</v>
      </c>
      <c r="E387" s="19" t="s">
        <v>49</v>
      </c>
      <c r="F387" s="9" t="s">
        <v>198</v>
      </c>
      <c r="G387" s="11">
        <v>300</v>
      </c>
      <c r="H387" s="61">
        <f t="shared" si="23"/>
        <v>42404</v>
      </c>
      <c r="I387" s="81">
        <f t="shared" si="24"/>
        <v>2016</v>
      </c>
      <c r="J387" s="113">
        <f>VLOOKUP(K387,Kontoklasser!$A$1:$E$100,4,FALSE)</f>
        <v>1</v>
      </c>
      <c r="K387" s="94">
        <f t="shared" ref="K387:K450" si="25">LEFT(C387,2)+0</f>
        <v>19</v>
      </c>
      <c r="L387" s="97" t="str">
        <f>VLOOKUP(K387,Kontoklasser!$A$1:$E$100,3,FALSE)</f>
        <v>Tillgångar</v>
      </c>
    </row>
    <row r="388" spans="1:12" x14ac:dyDescent="0.25">
      <c r="A388" s="8">
        <v>6</v>
      </c>
      <c r="B388" s="21">
        <v>42408</v>
      </c>
      <c r="C388" s="17">
        <v>1920</v>
      </c>
      <c r="D388" s="16" t="s">
        <v>71</v>
      </c>
      <c r="E388" s="19" t="s">
        <v>49</v>
      </c>
      <c r="F388" s="16" t="s">
        <v>221</v>
      </c>
      <c r="G388" s="22">
        <v>-500</v>
      </c>
      <c r="H388" s="61">
        <f t="shared" si="23"/>
        <v>42408</v>
      </c>
      <c r="I388" s="81">
        <f t="shared" si="24"/>
        <v>2016</v>
      </c>
      <c r="J388" s="113">
        <f>VLOOKUP(K388,Kontoklasser!$A$1:$E$100,4,FALSE)</f>
        <v>1</v>
      </c>
      <c r="K388" s="94">
        <f t="shared" si="25"/>
        <v>19</v>
      </c>
      <c r="L388" s="97" t="str">
        <f>VLOOKUP(K388,Kontoklasser!$A$1:$E$100,3,FALSE)</f>
        <v>Tillgångar</v>
      </c>
    </row>
    <row r="389" spans="1:12" x14ac:dyDescent="0.25">
      <c r="A389" s="8">
        <v>6</v>
      </c>
      <c r="B389" s="21">
        <v>42408</v>
      </c>
      <c r="C389" s="17">
        <v>6980</v>
      </c>
      <c r="D389" s="16" t="s">
        <v>52</v>
      </c>
      <c r="E389" s="19">
        <v>100</v>
      </c>
      <c r="F389" s="16" t="s">
        <v>221</v>
      </c>
      <c r="G389" s="22">
        <v>500</v>
      </c>
      <c r="H389" s="61">
        <f t="shared" si="23"/>
        <v>42408</v>
      </c>
      <c r="I389" s="81">
        <f t="shared" si="24"/>
        <v>2016</v>
      </c>
      <c r="J389" s="113">
        <f>VLOOKUP(K389,Kontoklasser!$A$1:$E$100,4,FALSE)</f>
        <v>4</v>
      </c>
      <c r="K389" s="94">
        <f t="shared" si="25"/>
        <v>69</v>
      </c>
      <c r="L389" s="97" t="str">
        <f>VLOOKUP(K389,Kontoklasser!$A$1:$E$100,3,FALSE)</f>
        <v xml:space="preserve">Rörelsekostnader </v>
      </c>
    </row>
    <row r="390" spans="1:12" x14ac:dyDescent="0.25">
      <c r="A390" s="18">
        <v>7</v>
      </c>
      <c r="B390" s="32">
        <v>42410</v>
      </c>
      <c r="C390" s="18">
        <v>3894</v>
      </c>
      <c r="D390" s="9" t="s">
        <v>13</v>
      </c>
      <c r="E390" s="19" t="s">
        <v>49</v>
      </c>
      <c r="F390" s="9" t="s">
        <v>198</v>
      </c>
      <c r="G390" s="11">
        <v>-300</v>
      </c>
      <c r="H390" s="61">
        <f t="shared" si="23"/>
        <v>42410</v>
      </c>
      <c r="I390" s="81">
        <f t="shared" si="24"/>
        <v>2016</v>
      </c>
      <c r="J390" s="113">
        <f>VLOOKUP(K390,Kontoklasser!$A$1:$E$100,4,FALSE)</f>
        <v>3</v>
      </c>
      <c r="K390" s="94">
        <f t="shared" si="25"/>
        <v>38</v>
      </c>
      <c r="L390" s="97" t="str">
        <f>VLOOKUP(K390,Kontoklasser!$A$1:$E$100,3,FALSE)</f>
        <v xml:space="preserve">Rörelseintäkter </v>
      </c>
    </row>
    <row r="391" spans="1:12" x14ac:dyDescent="0.25">
      <c r="A391" s="18">
        <v>7</v>
      </c>
      <c r="B391" s="32">
        <v>42410</v>
      </c>
      <c r="C391" s="82">
        <v>1920</v>
      </c>
      <c r="D391" s="16" t="s">
        <v>71</v>
      </c>
      <c r="E391" s="19" t="s">
        <v>49</v>
      </c>
      <c r="F391" s="9" t="s">
        <v>198</v>
      </c>
      <c r="G391" s="11">
        <v>300</v>
      </c>
      <c r="H391" s="61">
        <f t="shared" si="23"/>
        <v>42410</v>
      </c>
      <c r="I391" s="81">
        <f t="shared" si="24"/>
        <v>2016</v>
      </c>
      <c r="J391" s="113">
        <f>VLOOKUP(K391,Kontoklasser!$A$1:$E$100,4,FALSE)</f>
        <v>1</v>
      </c>
      <c r="K391" s="94">
        <f t="shared" si="25"/>
        <v>19</v>
      </c>
      <c r="L391" s="97" t="str">
        <f>VLOOKUP(K391,Kontoklasser!$A$1:$E$100,3,FALSE)</f>
        <v>Tillgångar</v>
      </c>
    </row>
    <row r="392" spans="1:12" x14ac:dyDescent="0.25">
      <c r="A392" s="18">
        <v>7</v>
      </c>
      <c r="B392" s="32">
        <v>42410</v>
      </c>
      <c r="C392" s="18">
        <v>3894</v>
      </c>
      <c r="D392" s="9" t="s">
        <v>13</v>
      </c>
      <c r="E392" s="19" t="s">
        <v>49</v>
      </c>
      <c r="F392" s="9" t="s">
        <v>198</v>
      </c>
      <c r="G392" s="11">
        <v>-300</v>
      </c>
      <c r="H392" s="61">
        <f t="shared" si="23"/>
        <v>42410</v>
      </c>
      <c r="I392" s="81">
        <f t="shared" si="24"/>
        <v>2016</v>
      </c>
      <c r="J392" s="113">
        <f>VLOOKUP(K392,Kontoklasser!$A$1:$E$100,4,FALSE)</f>
        <v>3</v>
      </c>
      <c r="K392" s="94">
        <f t="shared" si="25"/>
        <v>38</v>
      </c>
      <c r="L392" s="97" t="str">
        <f>VLOOKUP(K392,Kontoklasser!$A$1:$E$100,3,FALSE)</f>
        <v xml:space="preserve">Rörelseintäkter </v>
      </c>
    </row>
    <row r="393" spans="1:12" x14ac:dyDescent="0.25">
      <c r="A393" s="18">
        <v>7</v>
      </c>
      <c r="B393" s="32">
        <v>42410</v>
      </c>
      <c r="C393" s="82">
        <v>1920</v>
      </c>
      <c r="D393" s="16" t="s">
        <v>71</v>
      </c>
      <c r="E393" s="19" t="s">
        <v>49</v>
      </c>
      <c r="F393" s="9" t="s">
        <v>198</v>
      </c>
      <c r="G393" s="11">
        <v>300</v>
      </c>
      <c r="H393" s="61">
        <f t="shared" si="23"/>
        <v>42410</v>
      </c>
      <c r="I393" s="81">
        <f t="shared" si="24"/>
        <v>2016</v>
      </c>
      <c r="J393" s="113">
        <f>VLOOKUP(K393,Kontoklasser!$A$1:$E$100,4,FALSE)</f>
        <v>1</v>
      </c>
      <c r="K393" s="94">
        <f t="shared" si="25"/>
        <v>19</v>
      </c>
      <c r="L393" s="97" t="str">
        <f>VLOOKUP(K393,Kontoklasser!$A$1:$E$100,3,FALSE)</f>
        <v>Tillgångar</v>
      </c>
    </row>
    <row r="394" spans="1:12" x14ac:dyDescent="0.25">
      <c r="A394" s="8">
        <v>8</v>
      </c>
      <c r="B394" s="21">
        <v>42411</v>
      </c>
      <c r="C394" s="82">
        <v>1920</v>
      </c>
      <c r="D394" s="16" t="s">
        <v>71</v>
      </c>
      <c r="E394" s="19" t="s">
        <v>49</v>
      </c>
      <c r="F394" s="16" t="s">
        <v>223</v>
      </c>
      <c r="G394" s="22">
        <v>-1000</v>
      </c>
      <c r="H394" s="61">
        <f t="shared" si="23"/>
        <v>42411</v>
      </c>
      <c r="I394" s="81">
        <f t="shared" si="24"/>
        <v>2016</v>
      </c>
      <c r="J394" s="113">
        <f>VLOOKUP(K394,Kontoklasser!$A$1:$E$100,4,FALSE)</f>
        <v>1</v>
      </c>
      <c r="K394" s="94">
        <f t="shared" si="25"/>
        <v>19</v>
      </c>
      <c r="L394" s="97" t="str">
        <f>VLOOKUP(K394,Kontoklasser!$A$1:$E$100,3,FALSE)</f>
        <v>Tillgångar</v>
      </c>
    </row>
    <row r="395" spans="1:12" x14ac:dyDescent="0.25">
      <c r="A395" s="8">
        <v>8</v>
      </c>
      <c r="B395" s="21">
        <v>42411</v>
      </c>
      <c r="C395" s="82">
        <v>7610</v>
      </c>
      <c r="D395" s="16" t="s">
        <v>67</v>
      </c>
      <c r="E395" s="18">
        <v>100</v>
      </c>
      <c r="F395" s="16" t="s">
        <v>223</v>
      </c>
      <c r="G395" s="22">
        <v>1000</v>
      </c>
      <c r="H395" s="61">
        <f t="shared" si="23"/>
        <v>42411</v>
      </c>
      <c r="I395" s="81">
        <f t="shared" si="24"/>
        <v>2016</v>
      </c>
      <c r="J395" s="113">
        <f>VLOOKUP(K395,Kontoklasser!$A$1:$E$100,4,FALSE)</f>
        <v>4</v>
      </c>
      <c r="K395" s="94">
        <f t="shared" si="25"/>
        <v>76</v>
      </c>
      <c r="L395" s="97" t="str">
        <f>VLOOKUP(K395,Kontoklasser!$A$1:$E$100,3,FALSE)</f>
        <v xml:space="preserve">Rörelsekostnader </v>
      </c>
    </row>
    <row r="396" spans="1:12" x14ac:dyDescent="0.25">
      <c r="A396" s="8">
        <v>9</v>
      </c>
      <c r="B396" s="21">
        <v>42416</v>
      </c>
      <c r="C396" s="82">
        <v>1920</v>
      </c>
      <c r="D396" s="16" t="s">
        <v>71</v>
      </c>
      <c r="E396" s="19" t="s">
        <v>49</v>
      </c>
      <c r="F396" s="16" t="s">
        <v>155</v>
      </c>
      <c r="G396" s="22">
        <v>1800</v>
      </c>
      <c r="H396" s="61">
        <f t="shared" si="23"/>
        <v>42416</v>
      </c>
      <c r="I396" s="81">
        <f t="shared" si="24"/>
        <v>2016</v>
      </c>
      <c r="J396" s="113">
        <f>VLOOKUP(K396,Kontoklasser!$A$1:$E$100,4,FALSE)</f>
        <v>1</v>
      </c>
      <c r="K396" s="94">
        <f t="shared" si="25"/>
        <v>19</v>
      </c>
      <c r="L396" s="97" t="str">
        <f>VLOOKUP(K396,Kontoklasser!$A$1:$E$100,3,FALSE)</f>
        <v>Tillgångar</v>
      </c>
    </row>
    <row r="397" spans="1:12" x14ac:dyDescent="0.25">
      <c r="A397" s="8">
        <v>9</v>
      </c>
      <c r="B397" s="21">
        <v>42416</v>
      </c>
      <c r="C397" s="82">
        <v>3890</v>
      </c>
      <c r="D397" s="16" t="s">
        <v>54</v>
      </c>
      <c r="E397" s="19" t="s">
        <v>49</v>
      </c>
      <c r="F397" s="16" t="s">
        <v>155</v>
      </c>
      <c r="G397" s="22">
        <v>-1000</v>
      </c>
      <c r="H397" s="61">
        <f t="shared" si="23"/>
        <v>42416</v>
      </c>
      <c r="I397" s="81">
        <f t="shared" si="24"/>
        <v>2016</v>
      </c>
      <c r="J397" s="113">
        <f>VLOOKUP(K397,Kontoklasser!$A$1:$E$100,4,FALSE)</f>
        <v>3</v>
      </c>
      <c r="K397" s="94">
        <f t="shared" si="25"/>
        <v>38</v>
      </c>
      <c r="L397" s="97" t="str">
        <f>VLOOKUP(K397,Kontoklasser!$A$1:$E$100,3,FALSE)</f>
        <v xml:space="preserve">Rörelseintäkter </v>
      </c>
    </row>
    <row r="398" spans="1:12" x14ac:dyDescent="0.25">
      <c r="A398" s="8">
        <v>9</v>
      </c>
      <c r="B398" s="21">
        <v>42416</v>
      </c>
      <c r="C398" s="82">
        <v>3910</v>
      </c>
      <c r="D398" s="16" t="s">
        <v>12</v>
      </c>
      <c r="E398" s="19" t="s">
        <v>49</v>
      </c>
      <c r="F398" s="16" t="s">
        <v>155</v>
      </c>
      <c r="G398" s="22">
        <v>-800</v>
      </c>
      <c r="H398" s="61">
        <f t="shared" si="23"/>
        <v>42416</v>
      </c>
      <c r="I398" s="81">
        <f t="shared" si="24"/>
        <v>2016</v>
      </c>
      <c r="J398" s="113">
        <f>VLOOKUP(K398,Kontoklasser!$A$1:$E$100,4,FALSE)</f>
        <v>3</v>
      </c>
      <c r="K398" s="94">
        <f t="shared" si="25"/>
        <v>39</v>
      </c>
      <c r="L398" s="97" t="str">
        <f>VLOOKUP(K398,Kontoklasser!$A$1:$E$100,3,FALSE)</f>
        <v xml:space="preserve">Rörelseintäkter </v>
      </c>
    </row>
    <row r="399" spans="1:12" x14ac:dyDescent="0.25">
      <c r="A399" s="8">
        <v>9</v>
      </c>
      <c r="B399" s="21">
        <v>42416</v>
      </c>
      <c r="C399" s="82">
        <v>1920</v>
      </c>
      <c r="D399" s="16" t="s">
        <v>71</v>
      </c>
      <c r="E399" s="19" t="s">
        <v>49</v>
      </c>
      <c r="F399" s="16" t="s">
        <v>156</v>
      </c>
      <c r="G399" s="22">
        <v>1800</v>
      </c>
      <c r="H399" s="61">
        <f t="shared" si="23"/>
        <v>42416</v>
      </c>
      <c r="I399" s="81">
        <f t="shared" si="24"/>
        <v>2016</v>
      </c>
      <c r="J399" s="113">
        <f>VLOOKUP(K399,Kontoklasser!$A$1:$E$100,4,FALSE)</f>
        <v>1</v>
      </c>
      <c r="K399" s="94">
        <f t="shared" si="25"/>
        <v>19</v>
      </c>
      <c r="L399" s="97" t="str">
        <f>VLOOKUP(K399,Kontoklasser!$A$1:$E$100,3,FALSE)</f>
        <v>Tillgångar</v>
      </c>
    </row>
    <row r="400" spans="1:12" x14ac:dyDescent="0.25">
      <c r="A400" s="8">
        <v>9</v>
      </c>
      <c r="B400" s="21">
        <v>42416</v>
      </c>
      <c r="C400" s="82">
        <v>3890</v>
      </c>
      <c r="D400" s="16" t="s">
        <v>54</v>
      </c>
      <c r="E400" s="19" t="s">
        <v>49</v>
      </c>
      <c r="F400" s="16" t="s">
        <v>156</v>
      </c>
      <c r="G400" s="22">
        <v>-1000</v>
      </c>
      <c r="H400" s="61">
        <f t="shared" si="23"/>
        <v>42416</v>
      </c>
      <c r="I400" s="81">
        <f t="shared" si="24"/>
        <v>2016</v>
      </c>
      <c r="J400" s="113">
        <f>VLOOKUP(K400,Kontoklasser!$A$1:$E$100,4,FALSE)</f>
        <v>3</v>
      </c>
      <c r="K400" s="94">
        <f t="shared" si="25"/>
        <v>38</v>
      </c>
      <c r="L400" s="97" t="str">
        <f>VLOOKUP(K400,Kontoklasser!$A$1:$E$100,3,FALSE)</f>
        <v xml:space="preserve">Rörelseintäkter </v>
      </c>
    </row>
    <row r="401" spans="1:12" x14ac:dyDescent="0.25">
      <c r="A401" s="8">
        <v>9</v>
      </c>
      <c r="B401" s="21">
        <v>42416</v>
      </c>
      <c r="C401" s="82">
        <v>3910</v>
      </c>
      <c r="D401" s="16" t="s">
        <v>12</v>
      </c>
      <c r="E401" s="19" t="s">
        <v>49</v>
      </c>
      <c r="F401" s="16" t="s">
        <v>156</v>
      </c>
      <c r="G401" s="22">
        <v>-800</v>
      </c>
      <c r="H401" s="61">
        <f t="shared" si="23"/>
        <v>42416</v>
      </c>
      <c r="I401" s="81">
        <f t="shared" si="24"/>
        <v>2016</v>
      </c>
      <c r="J401" s="113">
        <f>VLOOKUP(K401,Kontoklasser!$A$1:$E$100,4,FALSE)</f>
        <v>3</v>
      </c>
      <c r="K401" s="94">
        <f t="shared" si="25"/>
        <v>39</v>
      </c>
      <c r="L401" s="97" t="str">
        <f>VLOOKUP(K401,Kontoklasser!$A$1:$E$100,3,FALSE)</f>
        <v xml:space="preserve">Rörelseintäkter </v>
      </c>
    </row>
    <row r="402" spans="1:12" x14ac:dyDescent="0.25">
      <c r="A402" s="8">
        <v>9</v>
      </c>
      <c r="B402" s="21">
        <v>42416</v>
      </c>
      <c r="C402" s="82">
        <v>1920</v>
      </c>
      <c r="D402" s="16" t="s">
        <v>71</v>
      </c>
      <c r="E402" s="19" t="s">
        <v>49</v>
      </c>
      <c r="F402" s="16" t="s">
        <v>176</v>
      </c>
      <c r="G402" s="22">
        <v>1800</v>
      </c>
      <c r="H402" s="61">
        <f t="shared" si="23"/>
        <v>42416</v>
      </c>
      <c r="I402" s="81">
        <f t="shared" si="24"/>
        <v>2016</v>
      </c>
      <c r="J402" s="113">
        <f>VLOOKUP(K402,Kontoklasser!$A$1:$E$100,4,FALSE)</f>
        <v>1</v>
      </c>
      <c r="K402" s="94">
        <f t="shared" si="25"/>
        <v>19</v>
      </c>
      <c r="L402" s="97" t="str">
        <f>VLOOKUP(K402,Kontoklasser!$A$1:$E$100,3,FALSE)</f>
        <v>Tillgångar</v>
      </c>
    </row>
    <row r="403" spans="1:12" x14ac:dyDescent="0.25">
      <c r="A403" s="8">
        <v>9</v>
      </c>
      <c r="B403" s="21">
        <v>42416</v>
      </c>
      <c r="C403" s="82">
        <v>3890</v>
      </c>
      <c r="D403" s="16" t="s">
        <v>54</v>
      </c>
      <c r="E403" s="19" t="s">
        <v>49</v>
      </c>
      <c r="F403" s="16" t="s">
        <v>176</v>
      </c>
      <c r="G403" s="22">
        <v>-1000</v>
      </c>
      <c r="H403" s="61">
        <f t="shared" si="23"/>
        <v>42416</v>
      </c>
      <c r="I403" s="81">
        <f t="shared" si="24"/>
        <v>2016</v>
      </c>
      <c r="J403" s="113">
        <f>VLOOKUP(K403,Kontoklasser!$A$1:$E$100,4,FALSE)</f>
        <v>3</v>
      </c>
      <c r="K403" s="94">
        <f t="shared" si="25"/>
        <v>38</v>
      </c>
      <c r="L403" s="97" t="str">
        <f>VLOOKUP(K403,Kontoklasser!$A$1:$E$100,3,FALSE)</f>
        <v xml:space="preserve">Rörelseintäkter </v>
      </c>
    </row>
    <row r="404" spans="1:12" x14ac:dyDescent="0.25">
      <c r="A404" s="8">
        <v>9</v>
      </c>
      <c r="B404" s="21">
        <v>42416</v>
      </c>
      <c r="C404" s="82">
        <v>3910</v>
      </c>
      <c r="D404" s="16" t="s">
        <v>12</v>
      </c>
      <c r="E404" s="19" t="s">
        <v>49</v>
      </c>
      <c r="F404" s="16" t="s">
        <v>176</v>
      </c>
      <c r="G404" s="22">
        <v>-800</v>
      </c>
      <c r="H404" s="61">
        <f t="shared" si="23"/>
        <v>42416</v>
      </c>
      <c r="I404" s="81">
        <f t="shared" si="24"/>
        <v>2016</v>
      </c>
      <c r="J404" s="113">
        <f>VLOOKUP(K404,Kontoklasser!$A$1:$E$100,4,FALSE)</f>
        <v>3</v>
      </c>
      <c r="K404" s="94">
        <f t="shared" si="25"/>
        <v>39</v>
      </c>
      <c r="L404" s="97" t="str">
        <f>VLOOKUP(K404,Kontoklasser!$A$1:$E$100,3,FALSE)</f>
        <v xml:space="preserve">Rörelseintäkter </v>
      </c>
    </row>
    <row r="405" spans="1:12" x14ac:dyDescent="0.25">
      <c r="A405" s="8">
        <v>9</v>
      </c>
      <c r="B405" s="21">
        <v>42416</v>
      </c>
      <c r="C405" s="82">
        <v>1920</v>
      </c>
      <c r="D405" s="16" t="s">
        <v>71</v>
      </c>
      <c r="E405" s="19" t="s">
        <v>49</v>
      </c>
      <c r="F405" s="16" t="s">
        <v>177</v>
      </c>
      <c r="G405" s="22">
        <v>1800</v>
      </c>
      <c r="H405" s="61">
        <f t="shared" si="23"/>
        <v>42416</v>
      </c>
      <c r="I405" s="81">
        <f t="shared" si="24"/>
        <v>2016</v>
      </c>
      <c r="J405" s="113">
        <f>VLOOKUP(K405,Kontoklasser!$A$1:$E$100,4,FALSE)</f>
        <v>1</v>
      </c>
      <c r="K405" s="94">
        <f t="shared" si="25"/>
        <v>19</v>
      </c>
      <c r="L405" s="97" t="str">
        <f>VLOOKUP(K405,Kontoklasser!$A$1:$E$100,3,FALSE)</f>
        <v>Tillgångar</v>
      </c>
    </row>
    <row r="406" spans="1:12" x14ac:dyDescent="0.25">
      <c r="A406" s="8">
        <v>9</v>
      </c>
      <c r="B406" s="21">
        <v>42416</v>
      </c>
      <c r="C406" s="82">
        <v>3890</v>
      </c>
      <c r="D406" s="16" t="s">
        <v>54</v>
      </c>
      <c r="E406" s="19" t="s">
        <v>49</v>
      </c>
      <c r="F406" s="16" t="s">
        <v>177</v>
      </c>
      <c r="G406" s="22">
        <v>-1000</v>
      </c>
      <c r="H406" s="61">
        <f t="shared" si="23"/>
        <v>42416</v>
      </c>
      <c r="I406" s="81">
        <f t="shared" si="24"/>
        <v>2016</v>
      </c>
      <c r="J406" s="113">
        <f>VLOOKUP(K406,Kontoklasser!$A$1:$E$100,4,FALSE)</f>
        <v>3</v>
      </c>
      <c r="K406" s="94">
        <f t="shared" si="25"/>
        <v>38</v>
      </c>
      <c r="L406" s="97" t="str">
        <f>VLOOKUP(K406,Kontoklasser!$A$1:$E$100,3,FALSE)</f>
        <v xml:space="preserve">Rörelseintäkter </v>
      </c>
    </row>
    <row r="407" spans="1:12" x14ac:dyDescent="0.25">
      <c r="A407" s="8">
        <v>9</v>
      </c>
      <c r="B407" s="21">
        <v>42416</v>
      </c>
      <c r="C407" s="82">
        <v>3910</v>
      </c>
      <c r="D407" s="16" t="s">
        <v>12</v>
      </c>
      <c r="E407" s="19" t="s">
        <v>49</v>
      </c>
      <c r="F407" s="16" t="s">
        <v>177</v>
      </c>
      <c r="G407" s="22">
        <v>-800</v>
      </c>
      <c r="H407" s="61">
        <f t="shared" si="23"/>
        <v>42416</v>
      </c>
      <c r="I407" s="81">
        <f t="shared" si="24"/>
        <v>2016</v>
      </c>
      <c r="J407" s="113">
        <f>VLOOKUP(K407,Kontoklasser!$A$1:$E$100,4,FALSE)</f>
        <v>3</v>
      </c>
      <c r="K407" s="94">
        <f t="shared" si="25"/>
        <v>39</v>
      </c>
      <c r="L407" s="97" t="str">
        <f>VLOOKUP(K407,Kontoklasser!$A$1:$E$100,3,FALSE)</f>
        <v xml:space="preserve">Rörelseintäkter </v>
      </c>
    </row>
    <row r="408" spans="1:12" x14ac:dyDescent="0.25">
      <c r="A408" s="8">
        <v>9</v>
      </c>
      <c r="B408" s="21">
        <v>42417</v>
      </c>
      <c r="C408" s="82">
        <v>1920</v>
      </c>
      <c r="D408" s="16" t="s">
        <v>71</v>
      </c>
      <c r="E408" s="19" t="s">
        <v>49</v>
      </c>
      <c r="F408" s="16" t="s">
        <v>157</v>
      </c>
      <c r="G408" s="22">
        <v>1800</v>
      </c>
      <c r="H408" s="61">
        <f t="shared" si="23"/>
        <v>42417</v>
      </c>
      <c r="I408" s="81">
        <f t="shared" si="24"/>
        <v>2016</v>
      </c>
      <c r="J408" s="113">
        <f>VLOOKUP(K408,Kontoklasser!$A$1:$E$100,4,FALSE)</f>
        <v>1</v>
      </c>
      <c r="K408" s="94">
        <f t="shared" si="25"/>
        <v>19</v>
      </c>
      <c r="L408" s="97" t="str">
        <f>VLOOKUP(K408,Kontoklasser!$A$1:$E$100,3,FALSE)</f>
        <v>Tillgångar</v>
      </c>
    </row>
    <row r="409" spans="1:12" x14ac:dyDescent="0.25">
      <c r="A409" s="8">
        <v>9</v>
      </c>
      <c r="B409" s="21">
        <v>42417</v>
      </c>
      <c r="C409" s="82">
        <v>3890</v>
      </c>
      <c r="D409" s="16" t="s">
        <v>54</v>
      </c>
      <c r="E409" s="19" t="s">
        <v>49</v>
      </c>
      <c r="F409" s="16" t="s">
        <v>157</v>
      </c>
      <c r="G409" s="22">
        <v>-1000</v>
      </c>
      <c r="H409" s="61">
        <f t="shared" si="23"/>
        <v>42417</v>
      </c>
      <c r="I409" s="81">
        <f t="shared" si="24"/>
        <v>2016</v>
      </c>
      <c r="J409" s="113">
        <f>VLOOKUP(K409,Kontoklasser!$A$1:$E$100,4,FALSE)</f>
        <v>3</v>
      </c>
      <c r="K409" s="94">
        <f t="shared" si="25"/>
        <v>38</v>
      </c>
      <c r="L409" s="97" t="str">
        <f>VLOOKUP(K409,Kontoklasser!$A$1:$E$100,3,FALSE)</f>
        <v xml:space="preserve">Rörelseintäkter </v>
      </c>
    </row>
    <row r="410" spans="1:12" x14ac:dyDescent="0.25">
      <c r="A410" s="8">
        <v>9</v>
      </c>
      <c r="B410" s="21">
        <v>42417</v>
      </c>
      <c r="C410" s="82">
        <v>3910</v>
      </c>
      <c r="D410" s="16" t="s">
        <v>12</v>
      </c>
      <c r="E410" s="19" t="s">
        <v>49</v>
      </c>
      <c r="F410" s="16" t="s">
        <v>157</v>
      </c>
      <c r="G410" s="22">
        <v>-800</v>
      </c>
      <c r="H410" s="61">
        <f t="shared" si="23"/>
        <v>42417</v>
      </c>
      <c r="I410" s="81">
        <f t="shared" si="24"/>
        <v>2016</v>
      </c>
      <c r="J410" s="113">
        <f>VLOOKUP(K410,Kontoklasser!$A$1:$E$100,4,FALSE)</f>
        <v>3</v>
      </c>
      <c r="K410" s="94">
        <f t="shared" si="25"/>
        <v>39</v>
      </c>
      <c r="L410" s="97" t="str">
        <f>VLOOKUP(K410,Kontoklasser!$A$1:$E$100,3,FALSE)</f>
        <v xml:space="preserve">Rörelseintäkter </v>
      </c>
    </row>
    <row r="411" spans="1:12" x14ac:dyDescent="0.25">
      <c r="A411" s="8">
        <v>9</v>
      </c>
      <c r="B411" s="21">
        <v>42417</v>
      </c>
      <c r="C411" s="82">
        <v>1920</v>
      </c>
      <c r="D411" s="16" t="s">
        <v>71</v>
      </c>
      <c r="E411" s="19" t="s">
        <v>49</v>
      </c>
      <c r="F411" s="16" t="s">
        <v>158</v>
      </c>
      <c r="G411" s="22">
        <v>1800</v>
      </c>
      <c r="H411" s="61">
        <f t="shared" si="23"/>
        <v>42417</v>
      </c>
      <c r="I411" s="81">
        <f t="shared" si="24"/>
        <v>2016</v>
      </c>
      <c r="J411" s="113">
        <f>VLOOKUP(K411,Kontoklasser!$A$1:$E$100,4,FALSE)</f>
        <v>1</v>
      </c>
      <c r="K411" s="94">
        <f t="shared" si="25"/>
        <v>19</v>
      </c>
      <c r="L411" s="97" t="str">
        <f>VLOOKUP(K411,Kontoklasser!$A$1:$E$100,3,FALSE)</f>
        <v>Tillgångar</v>
      </c>
    </row>
    <row r="412" spans="1:12" x14ac:dyDescent="0.25">
      <c r="A412" s="8">
        <v>9</v>
      </c>
      <c r="B412" s="21">
        <v>42417</v>
      </c>
      <c r="C412" s="82">
        <v>3890</v>
      </c>
      <c r="D412" s="16" t="s">
        <v>54</v>
      </c>
      <c r="E412" s="19" t="s">
        <v>49</v>
      </c>
      <c r="F412" s="16" t="s">
        <v>158</v>
      </c>
      <c r="G412" s="22">
        <v>-1000</v>
      </c>
      <c r="H412" s="61">
        <f t="shared" si="23"/>
        <v>42417</v>
      </c>
      <c r="I412" s="81">
        <f t="shared" si="24"/>
        <v>2016</v>
      </c>
      <c r="J412" s="113">
        <f>VLOOKUP(K412,Kontoklasser!$A$1:$E$100,4,FALSE)</f>
        <v>3</v>
      </c>
      <c r="K412" s="94">
        <f t="shared" si="25"/>
        <v>38</v>
      </c>
      <c r="L412" s="97" t="str">
        <f>VLOOKUP(K412,Kontoklasser!$A$1:$E$100,3,FALSE)</f>
        <v xml:space="preserve">Rörelseintäkter </v>
      </c>
    </row>
    <row r="413" spans="1:12" x14ac:dyDescent="0.25">
      <c r="A413" s="8">
        <v>9</v>
      </c>
      <c r="B413" s="21">
        <v>42417</v>
      </c>
      <c r="C413" s="82">
        <v>3910</v>
      </c>
      <c r="D413" s="16" t="s">
        <v>12</v>
      </c>
      <c r="E413" s="19" t="s">
        <v>49</v>
      </c>
      <c r="F413" s="16" t="s">
        <v>158</v>
      </c>
      <c r="G413" s="22">
        <v>-800</v>
      </c>
      <c r="H413" s="61">
        <f t="shared" si="23"/>
        <v>42417</v>
      </c>
      <c r="I413" s="81">
        <f t="shared" si="24"/>
        <v>2016</v>
      </c>
      <c r="J413" s="113">
        <f>VLOOKUP(K413,Kontoklasser!$A$1:$E$100,4,FALSE)</f>
        <v>3</v>
      </c>
      <c r="K413" s="94">
        <f t="shared" si="25"/>
        <v>39</v>
      </c>
      <c r="L413" s="97" t="str">
        <f>VLOOKUP(K413,Kontoklasser!$A$1:$E$100,3,FALSE)</f>
        <v xml:space="preserve">Rörelseintäkter </v>
      </c>
    </row>
    <row r="414" spans="1:12" x14ac:dyDescent="0.25">
      <c r="A414" s="8">
        <v>9</v>
      </c>
      <c r="B414" s="21">
        <v>42417</v>
      </c>
      <c r="C414" s="82">
        <v>1920</v>
      </c>
      <c r="D414" s="16" t="s">
        <v>71</v>
      </c>
      <c r="E414" s="19" t="s">
        <v>49</v>
      </c>
      <c r="F414" s="16" t="s">
        <v>159</v>
      </c>
      <c r="G414" s="22">
        <v>1800</v>
      </c>
      <c r="H414" s="61">
        <f t="shared" si="23"/>
        <v>42417</v>
      </c>
      <c r="I414" s="81">
        <f t="shared" si="24"/>
        <v>2016</v>
      </c>
      <c r="J414" s="113">
        <f>VLOOKUP(K414,Kontoklasser!$A$1:$E$100,4,FALSE)</f>
        <v>1</v>
      </c>
      <c r="K414" s="94">
        <f t="shared" si="25"/>
        <v>19</v>
      </c>
      <c r="L414" s="97" t="str">
        <f>VLOOKUP(K414,Kontoklasser!$A$1:$E$100,3,FALSE)</f>
        <v>Tillgångar</v>
      </c>
    </row>
    <row r="415" spans="1:12" x14ac:dyDescent="0.25">
      <c r="A415" s="8">
        <v>9</v>
      </c>
      <c r="B415" s="21">
        <v>42417</v>
      </c>
      <c r="C415" s="82">
        <v>3890</v>
      </c>
      <c r="D415" s="16" t="s">
        <v>54</v>
      </c>
      <c r="E415" s="19" t="s">
        <v>49</v>
      </c>
      <c r="F415" s="16" t="s">
        <v>159</v>
      </c>
      <c r="G415" s="22">
        <v>-1000</v>
      </c>
      <c r="H415" s="61">
        <f t="shared" si="23"/>
        <v>42417</v>
      </c>
      <c r="I415" s="81">
        <f t="shared" si="24"/>
        <v>2016</v>
      </c>
      <c r="J415" s="113">
        <f>VLOOKUP(K415,Kontoklasser!$A$1:$E$100,4,FALSE)</f>
        <v>3</v>
      </c>
      <c r="K415" s="94">
        <f t="shared" si="25"/>
        <v>38</v>
      </c>
      <c r="L415" s="97" t="str">
        <f>VLOOKUP(K415,Kontoklasser!$A$1:$E$100,3,FALSE)</f>
        <v xml:space="preserve">Rörelseintäkter </v>
      </c>
    </row>
    <row r="416" spans="1:12" x14ac:dyDescent="0.25">
      <c r="A416" s="8">
        <v>9</v>
      </c>
      <c r="B416" s="21">
        <v>42417</v>
      </c>
      <c r="C416" s="82">
        <v>3910</v>
      </c>
      <c r="D416" s="16" t="s">
        <v>12</v>
      </c>
      <c r="E416" s="19" t="s">
        <v>49</v>
      </c>
      <c r="F416" s="16" t="s">
        <v>159</v>
      </c>
      <c r="G416" s="22">
        <v>-800</v>
      </c>
      <c r="H416" s="61">
        <f t="shared" si="23"/>
        <v>42417</v>
      </c>
      <c r="I416" s="81">
        <f t="shared" si="24"/>
        <v>2016</v>
      </c>
      <c r="J416" s="113">
        <f>VLOOKUP(K416,Kontoklasser!$A$1:$E$100,4,FALSE)</f>
        <v>3</v>
      </c>
      <c r="K416" s="94">
        <f t="shared" si="25"/>
        <v>39</v>
      </c>
      <c r="L416" s="97" t="str">
        <f>VLOOKUP(K416,Kontoklasser!$A$1:$E$100,3,FALSE)</f>
        <v xml:space="preserve">Rörelseintäkter </v>
      </c>
    </row>
    <row r="417" spans="1:12" x14ac:dyDescent="0.25">
      <c r="A417" s="8">
        <v>9</v>
      </c>
      <c r="B417" s="21">
        <v>42417</v>
      </c>
      <c r="C417" s="82">
        <v>1920</v>
      </c>
      <c r="D417" s="16" t="s">
        <v>71</v>
      </c>
      <c r="E417" s="19" t="s">
        <v>49</v>
      </c>
      <c r="F417" s="16" t="s">
        <v>160</v>
      </c>
      <c r="G417" s="22">
        <v>1800</v>
      </c>
      <c r="H417" s="61">
        <f t="shared" si="23"/>
        <v>42417</v>
      </c>
      <c r="I417" s="81">
        <f t="shared" si="24"/>
        <v>2016</v>
      </c>
      <c r="J417" s="113">
        <f>VLOOKUP(K417,Kontoklasser!$A$1:$E$100,4,FALSE)</f>
        <v>1</v>
      </c>
      <c r="K417" s="94">
        <f t="shared" si="25"/>
        <v>19</v>
      </c>
      <c r="L417" s="97" t="str">
        <f>VLOOKUP(K417,Kontoklasser!$A$1:$E$100,3,FALSE)</f>
        <v>Tillgångar</v>
      </c>
    </row>
    <row r="418" spans="1:12" x14ac:dyDescent="0.25">
      <c r="A418" s="8">
        <v>9</v>
      </c>
      <c r="B418" s="21">
        <v>42417</v>
      </c>
      <c r="C418" s="82">
        <v>3890</v>
      </c>
      <c r="D418" s="16" t="s">
        <v>54</v>
      </c>
      <c r="E418" s="19" t="s">
        <v>49</v>
      </c>
      <c r="F418" s="16" t="s">
        <v>160</v>
      </c>
      <c r="G418" s="22">
        <v>-1000</v>
      </c>
      <c r="H418" s="61">
        <f t="shared" si="23"/>
        <v>42417</v>
      </c>
      <c r="I418" s="81">
        <f t="shared" si="24"/>
        <v>2016</v>
      </c>
      <c r="J418" s="113">
        <f>VLOOKUP(K418,Kontoklasser!$A$1:$E$100,4,FALSE)</f>
        <v>3</v>
      </c>
      <c r="K418" s="94">
        <f t="shared" si="25"/>
        <v>38</v>
      </c>
      <c r="L418" s="97" t="str">
        <f>VLOOKUP(K418,Kontoklasser!$A$1:$E$100,3,FALSE)</f>
        <v xml:space="preserve">Rörelseintäkter </v>
      </c>
    </row>
    <row r="419" spans="1:12" x14ac:dyDescent="0.25">
      <c r="A419" s="8">
        <v>9</v>
      </c>
      <c r="B419" s="21">
        <v>42417</v>
      </c>
      <c r="C419" s="82">
        <v>3910</v>
      </c>
      <c r="D419" s="16" t="s">
        <v>12</v>
      </c>
      <c r="E419" s="19" t="s">
        <v>49</v>
      </c>
      <c r="F419" s="16" t="s">
        <v>160</v>
      </c>
      <c r="G419" s="22">
        <v>-800</v>
      </c>
      <c r="H419" s="61">
        <f t="shared" si="23"/>
        <v>42417</v>
      </c>
      <c r="I419" s="81">
        <f t="shared" si="24"/>
        <v>2016</v>
      </c>
      <c r="J419" s="113">
        <f>VLOOKUP(K419,Kontoklasser!$A$1:$E$100,4,FALSE)</f>
        <v>3</v>
      </c>
      <c r="K419" s="94">
        <f t="shared" si="25"/>
        <v>39</v>
      </c>
      <c r="L419" s="97" t="str">
        <f>VLOOKUP(K419,Kontoklasser!$A$1:$E$100,3,FALSE)</f>
        <v xml:space="preserve">Rörelseintäkter </v>
      </c>
    </row>
    <row r="420" spans="1:12" x14ac:dyDescent="0.25">
      <c r="A420" s="8">
        <v>9</v>
      </c>
      <c r="B420" s="21">
        <v>42417</v>
      </c>
      <c r="C420" s="82">
        <v>1920</v>
      </c>
      <c r="D420" s="16" t="s">
        <v>71</v>
      </c>
      <c r="E420" s="19" t="s">
        <v>49</v>
      </c>
      <c r="F420" s="16" t="s">
        <v>178</v>
      </c>
      <c r="G420" s="22">
        <v>1800</v>
      </c>
      <c r="H420" s="61">
        <f t="shared" si="23"/>
        <v>42417</v>
      </c>
      <c r="I420" s="81">
        <f t="shared" si="24"/>
        <v>2016</v>
      </c>
      <c r="J420" s="113">
        <f>VLOOKUP(K420,Kontoklasser!$A$1:$E$100,4,FALSE)</f>
        <v>1</v>
      </c>
      <c r="K420" s="94">
        <f t="shared" si="25"/>
        <v>19</v>
      </c>
      <c r="L420" s="97" t="str">
        <f>VLOOKUP(K420,Kontoklasser!$A$1:$E$100,3,FALSE)</f>
        <v>Tillgångar</v>
      </c>
    </row>
    <row r="421" spans="1:12" x14ac:dyDescent="0.25">
      <c r="A421" s="8">
        <v>9</v>
      </c>
      <c r="B421" s="21">
        <v>42417</v>
      </c>
      <c r="C421" s="82">
        <v>3890</v>
      </c>
      <c r="D421" s="16" t="s">
        <v>54</v>
      </c>
      <c r="E421" s="19" t="s">
        <v>49</v>
      </c>
      <c r="F421" s="16" t="s">
        <v>178</v>
      </c>
      <c r="G421" s="22">
        <v>-1000</v>
      </c>
      <c r="H421" s="61">
        <f t="shared" si="23"/>
        <v>42417</v>
      </c>
      <c r="I421" s="81">
        <f t="shared" si="24"/>
        <v>2016</v>
      </c>
      <c r="J421" s="113">
        <f>VLOOKUP(K421,Kontoklasser!$A$1:$E$100,4,FALSE)</f>
        <v>3</v>
      </c>
      <c r="K421" s="94">
        <f t="shared" si="25"/>
        <v>38</v>
      </c>
      <c r="L421" s="97" t="str">
        <f>VLOOKUP(K421,Kontoklasser!$A$1:$E$100,3,FALSE)</f>
        <v xml:space="preserve">Rörelseintäkter </v>
      </c>
    </row>
    <row r="422" spans="1:12" x14ac:dyDescent="0.25">
      <c r="A422" s="8">
        <v>9</v>
      </c>
      <c r="B422" s="21">
        <v>42417</v>
      </c>
      <c r="C422" s="82">
        <v>3910</v>
      </c>
      <c r="D422" s="16" t="s">
        <v>12</v>
      </c>
      <c r="E422" s="19" t="s">
        <v>49</v>
      </c>
      <c r="F422" s="16" t="s">
        <v>178</v>
      </c>
      <c r="G422" s="22">
        <v>-800</v>
      </c>
      <c r="H422" s="61">
        <f t="shared" si="23"/>
        <v>42417</v>
      </c>
      <c r="I422" s="81">
        <f t="shared" si="24"/>
        <v>2016</v>
      </c>
      <c r="J422" s="113">
        <f>VLOOKUP(K422,Kontoklasser!$A$1:$E$100,4,FALSE)</f>
        <v>3</v>
      </c>
      <c r="K422" s="94">
        <f t="shared" si="25"/>
        <v>39</v>
      </c>
      <c r="L422" s="97" t="str">
        <f>VLOOKUP(K422,Kontoklasser!$A$1:$E$100,3,FALSE)</f>
        <v xml:space="preserve">Rörelseintäkter </v>
      </c>
    </row>
    <row r="423" spans="1:12" x14ac:dyDescent="0.25">
      <c r="A423" s="8">
        <v>9</v>
      </c>
      <c r="B423" s="21">
        <v>42417</v>
      </c>
      <c r="C423" s="82">
        <v>1920</v>
      </c>
      <c r="D423" s="16" t="s">
        <v>71</v>
      </c>
      <c r="E423" s="19" t="s">
        <v>49</v>
      </c>
      <c r="F423" s="16" t="s">
        <v>179</v>
      </c>
      <c r="G423" s="22">
        <v>1800</v>
      </c>
      <c r="H423" s="61">
        <f t="shared" si="23"/>
        <v>42417</v>
      </c>
      <c r="I423" s="81">
        <f t="shared" si="24"/>
        <v>2016</v>
      </c>
      <c r="J423" s="113">
        <f>VLOOKUP(K423,Kontoklasser!$A$1:$E$100,4,FALSE)</f>
        <v>1</v>
      </c>
      <c r="K423" s="94">
        <f t="shared" si="25"/>
        <v>19</v>
      </c>
      <c r="L423" s="97" t="str">
        <f>VLOOKUP(K423,Kontoklasser!$A$1:$E$100,3,FALSE)</f>
        <v>Tillgångar</v>
      </c>
    </row>
    <row r="424" spans="1:12" x14ac:dyDescent="0.25">
      <c r="A424" s="8">
        <v>9</v>
      </c>
      <c r="B424" s="21">
        <v>42417</v>
      </c>
      <c r="C424" s="82">
        <v>3890</v>
      </c>
      <c r="D424" s="16" t="s">
        <v>54</v>
      </c>
      <c r="E424" s="19" t="s">
        <v>49</v>
      </c>
      <c r="F424" s="16" t="s">
        <v>179</v>
      </c>
      <c r="G424" s="22">
        <v>-1000</v>
      </c>
      <c r="H424" s="61">
        <f t="shared" si="23"/>
        <v>42417</v>
      </c>
      <c r="I424" s="81">
        <f t="shared" si="24"/>
        <v>2016</v>
      </c>
      <c r="J424" s="113">
        <f>VLOOKUP(K424,Kontoklasser!$A$1:$E$100,4,FALSE)</f>
        <v>3</v>
      </c>
      <c r="K424" s="94">
        <f t="shared" si="25"/>
        <v>38</v>
      </c>
      <c r="L424" s="97" t="str">
        <f>VLOOKUP(K424,Kontoklasser!$A$1:$E$100,3,FALSE)</f>
        <v xml:space="preserve">Rörelseintäkter </v>
      </c>
    </row>
    <row r="425" spans="1:12" x14ac:dyDescent="0.25">
      <c r="A425" s="8">
        <v>9</v>
      </c>
      <c r="B425" s="21">
        <v>42417</v>
      </c>
      <c r="C425" s="82">
        <v>3910</v>
      </c>
      <c r="D425" s="16" t="s">
        <v>12</v>
      </c>
      <c r="E425" s="19" t="s">
        <v>49</v>
      </c>
      <c r="F425" s="16" t="s">
        <v>179</v>
      </c>
      <c r="G425" s="22">
        <v>-800</v>
      </c>
      <c r="H425" s="61">
        <f t="shared" si="23"/>
        <v>42417</v>
      </c>
      <c r="I425" s="81">
        <f t="shared" si="24"/>
        <v>2016</v>
      </c>
      <c r="J425" s="113">
        <f>VLOOKUP(K425,Kontoklasser!$A$1:$E$100,4,FALSE)</f>
        <v>3</v>
      </c>
      <c r="K425" s="94">
        <f t="shared" si="25"/>
        <v>39</v>
      </c>
      <c r="L425" s="97" t="str">
        <f>VLOOKUP(K425,Kontoklasser!$A$1:$E$100,3,FALSE)</f>
        <v xml:space="preserve">Rörelseintäkter </v>
      </c>
    </row>
    <row r="426" spans="1:12" x14ac:dyDescent="0.25">
      <c r="A426" s="8">
        <v>9</v>
      </c>
      <c r="B426" s="21">
        <v>42417</v>
      </c>
      <c r="C426" s="82">
        <v>1920</v>
      </c>
      <c r="D426" s="16" t="s">
        <v>71</v>
      </c>
      <c r="E426" s="19" t="s">
        <v>49</v>
      </c>
      <c r="F426" s="16" t="s">
        <v>180</v>
      </c>
      <c r="G426" s="22">
        <v>1800</v>
      </c>
      <c r="H426" s="61">
        <f t="shared" si="23"/>
        <v>42417</v>
      </c>
      <c r="I426" s="81">
        <f t="shared" si="24"/>
        <v>2016</v>
      </c>
      <c r="J426" s="113">
        <f>VLOOKUP(K426,Kontoklasser!$A$1:$E$100,4,FALSE)</f>
        <v>1</v>
      </c>
      <c r="K426" s="94">
        <f t="shared" si="25"/>
        <v>19</v>
      </c>
      <c r="L426" s="97" t="str">
        <f>VLOOKUP(K426,Kontoklasser!$A$1:$E$100,3,FALSE)</f>
        <v>Tillgångar</v>
      </c>
    </row>
    <row r="427" spans="1:12" x14ac:dyDescent="0.25">
      <c r="A427" s="8">
        <v>9</v>
      </c>
      <c r="B427" s="21">
        <v>42417</v>
      </c>
      <c r="C427" s="82">
        <v>3890</v>
      </c>
      <c r="D427" s="16" t="s">
        <v>54</v>
      </c>
      <c r="E427" s="19" t="s">
        <v>49</v>
      </c>
      <c r="F427" s="16" t="s">
        <v>180</v>
      </c>
      <c r="G427" s="22">
        <v>-1000</v>
      </c>
      <c r="H427" s="61">
        <f t="shared" si="23"/>
        <v>42417</v>
      </c>
      <c r="I427" s="81">
        <f t="shared" si="24"/>
        <v>2016</v>
      </c>
      <c r="J427" s="113">
        <f>VLOOKUP(K427,Kontoklasser!$A$1:$E$100,4,FALSE)</f>
        <v>3</v>
      </c>
      <c r="K427" s="94">
        <f t="shared" si="25"/>
        <v>38</v>
      </c>
      <c r="L427" s="97" t="str">
        <f>VLOOKUP(K427,Kontoklasser!$A$1:$E$100,3,FALSE)</f>
        <v xml:space="preserve">Rörelseintäkter </v>
      </c>
    </row>
    <row r="428" spans="1:12" x14ac:dyDescent="0.25">
      <c r="A428" s="8">
        <v>9</v>
      </c>
      <c r="B428" s="21">
        <v>42417</v>
      </c>
      <c r="C428" s="82">
        <v>3910</v>
      </c>
      <c r="D428" s="16" t="s">
        <v>12</v>
      </c>
      <c r="E428" s="19" t="s">
        <v>49</v>
      </c>
      <c r="F428" s="16" t="s">
        <v>180</v>
      </c>
      <c r="G428" s="22">
        <v>-800</v>
      </c>
      <c r="H428" s="61">
        <f t="shared" si="23"/>
        <v>42417</v>
      </c>
      <c r="I428" s="81">
        <f t="shared" si="24"/>
        <v>2016</v>
      </c>
      <c r="J428" s="113">
        <f>VLOOKUP(K428,Kontoklasser!$A$1:$E$100,4,FALSE)</f>
        <v>3</v>
      </c>
      <c r="K428" s="94">
        <f t="shared" si="25"/>
        <v>39</v>
      </c>
      <c r="L428" s="97" t="str">
        <f>VLOOKUP(K428,Kontoklasser!$A$1:$E$100,3,FALSE)</f>
        <v xml:space="preserve">Rörelseintäkter </v>
      </c>
    </row>
    <row r="429" spans="1:12" x14ac:dyDescent="0.25">
      <c r="A429" s="8">
        <v>9</v>
      </c>
      <c r="B429" s="21">
        <v>42417</v>
      </c>
      <c r="C429" s="82">
        <v>1920</v>
      </c>
      <c r="D429" s="16" t="s">
        <v>71</v>
      </c>
      <c r="E429" s="19" t="s">
        <v>49</v>
      </c>
      <c r="F429" s="16" t="s">
        <v>181</v>
      </c>
      <c r="G429" s="22">
        <v>1800</v>
      </c>
      <c r="H429" s="61">
        <f t="shared" si="23"/>
        <v>42417</v>
      </c>
      <c r="I429" s="81">
        <f t="shared" si="24"/>
        <v>2016</v>
      </c>
      <c r="J429" s="113">
        <f>VLOOKUP(K429,Kontoklasser!$A$1:$E$100,4,FALSE)</f>
        <v>1</v>
      </c>
      <c r="K429" s="94">
        <f t="shared" si="25"/>
        <v>19</v>
      </c>
      <c r="L429" s="97" t="str">
        <f>VLOOKUP(K429,Kontoklasser!$A$1:$E$100,3,FALSE)</f>
        <v>Tillgångar</v>
      </c>
    </row>
    <row r="430" spans="1:12" x14ac:dyDescent="0.25">
      <c r="A430" s="8">
        <v>9</v>
      </c>
      <c r="B430" s="21">
        <v>42417</v>
      </c>
      <c r="C430" s="82">
        <v>3890</v>
      </c>
      <c r="D430" s="16" t="s">
        <v>54</v>
      </c>
      <c r="E430" s="19" t="s">
        <v>49</v>
      </c>
      <c r="F430" s="16" t="s">
        <v>181</v>
      </c>
      <c r="G430" s="22">
        <v>-1000</v>
      </c>
      <c r="H430" s="61">
        <f t="shared" si="23"/>
        <v>42417</v>
      </c>
      <c r="I430" s="81">
        <f t="shared" si="24"/>
        <v>2016</v>
      </c>
      <c r="J430" s="113">
        <f>VLOOKUP(K430,Kontoklasser!$A$1:$E$100,4,FALSE)</f>
        <v>3</v>
      </c>
      <c r="K430" s="94">
        <f t="shared" si="25"/>
        <v>38</v>
      </c>
      <c r="L430" s="97" t="str">
        <f>VLOOKUP(K430,Kontoklasser!$A$1:$E$100,3,FALSE)</f>
        <v xml:space="preserve">Rörelseintäkter </v>
      </c>
    </row>
    <row r="431" spans="1:12" x14ac:dyDescent="0.25">
      <c r="A431" s="8">
        <v>9</v>
      </c>
      <c r="B431" s="21">
        <v>42417</v>
      </c>
      <c r="C431" s="82">
        <v>3910</v>
      </c>
      <c r="D431" s="16" t="s">
        <v>12</v>
      </c>
      <c r="E431" s="19" t="s">
        <v>49</v>
      </c>
      <c r="F431" s="16" t="s">
        <v>181</v>
      </c>
      <c r="G431" s="22">
        <v>-800</v>
      </c>
      <c r="H431" s="61">
        <f t="shared" si="23"/>
        <v>42417</v>
      </c>
      <c r="I431" s="81">
        <f t="shared" si="24"/>
        <v>2016</v>
      </c>
      <c r="J431" s="113">
        <f>VLOOKUP(K431,Kontoklasser!$A$1:$E$100,4,FALSE)</f>
        <v>3</v>
      </c>
      <c r="K431" s="94">
        <f t="shared" si="25"/>
        <v>39</v>
      </c>
      <c r="L431" s="97" t="str">
        <f>VLOOKUP(K431,Kontoklasser!$A$1:$E$100,3,FALSE)</f>
        <v xml:space="preserve">Rörelseintäkter </v>
      </c>
    </row>
    <row r="432" spans="1:12" x14ac:dyDescent="0.25">
      <c r="A432" s="8">
        <v>9</v>
      </c>
      <c r="B432" s="21">
        <v>42419</v>
      </c>
      <c r="C432" s="82">
        <v>1920</v>
      </c>
      <c r="D432" s="16" t="s">
        <v>71</v>
      </c>
      <c r="E432" s="19" t="s">
        <v>49</v>
      </c>
      <c r="F432" s="16" t="s">
        <v>161</v>
      </c>
      <c r="G432" s="22">
        <v>1800</v>
      </c>
      <c r="H432" s="61">
        <f t="shared" si="23"/>
        <v>42419</v>
      </c>
      <c r="I432" s="81">
        <f t="shared" si="24"/>
        <v>2016</v>
      </c>
      <c r="J432" s="113">
        <f>VLOOKUP(K432,Kontoklasser!$A$1:$E$100,4,FALSE)</f>
        <v>1</v>
      </c>
      <c r="K432" s="94">
        <f t="shared" si="25"/>
        <v>19</v>
      </c>
      <c r="L432" s="97" t="str">
        <f>VLOOKUP(K432,Kontoklasser!$A$1:$E$100,3,FALSE)</f>
        <v>Tillgångar</v>
      </c>
    </row>
    <row r="433" spans="1:12" x14ac:dyDescent="0.25">
      <c r="A433" s="8">
        <v>9</v>
      </c>
      <c r="B433" s="21">
        <v>42419</v>
      </c>
      <c r="C433" s="82">
        <v>3890</v>
      </c>
      <c r="D433" s="16" t="s">
        <v>54</v>
      </c>
      <c r="E433" s="19" t="s">
        <v>49</v>
      </c>
      <c r="F433" s="16" t="s">
        <v>161</v>
      </c>
      <c r="G433" s="22">
        <v>-1000</v>
      </c>
      <c r="H433" s="61">
        <f t="shared" si="23"/>
        <v>42419</v>
      </c>
      <c r="I433" s="81">
        <f t="shared" si="24"/>
        <v>2016</v>
      </c>
      <c r="J433" s="113">
        <f>VLOOKUP(K433,Kontoklasser!$A$1:$E$100,4,FALSE)</f>
        <v>3</v>
      </c>
      <c r="K433" s="94">
        <f t="shared" si="25"/>
        <v>38</v>
      </c>
      <c r="L433" s="97" t="str">
        <f>VLOOKUP(K433,Kontoklasser!$A$1:$E$100,3,FALSE)</f>
        <v xml:space="preserve">Rörelseintäkter </v>
      </c>
    </row>
    <row r="434" spans="1:12" x14ac:dyDescent="0.25">
      <c r="A434" s="8">
        <v>9</v>
      </c>
      <c r="B434" s="21">
        <v>42419</v>
      </c>
      <c r="C434" s="82">
        <v>3910</v>
      </c>
      <c r="D434" s="16" t="s">
        <v>12</v>
      </c>
      <c r="E434" s="19" t="s">
        <v>49</v>
      </c>
      <c r="F434" s="16" t="s">
        <v>161</v>
      </c>
      <c r="G434" s="22">
        <v>-800</v>
      </c>
      <c r="H434" s="61">
        <f t="shared" si="23"/>
        <v>42419</v>
      </c>
      <c r="I434" s="81">
        <f t="shared" si="24"/>
        <v>2016</v>
      </c>
      <c r="J434" s="113">
        <f>VLOOKUP(K434,Kontoklasser!$A$1:$E$100,4,FALSE)</f>
        <v>3</v>
      </c>
      <c r="K434" s="94">
        <f t="shared" si="25"/>
        <v>39</v>
      </c>
      <c r="L434" s="97" t="str">
        <f>VLOOKUP(K434,Kontoklasser!$A$1:$E$100,3,FALSE)</f>
        <v xml:space="preserve">Rörelseintäkter </v>
      </c>
    </row>
    <row r="435" spans="1:12" x14ac:dyDescent="0.25">
      <c r="A435" s="8">
        <v>9</v>
      </c>
      <c r="B435" s="21">
        <v>42419</v>
      </c>
      <c r="C435" s="82">
        <v>1920</v>
      </c>
      <c r="D435" s="16" t="s">
        <v>71</v>
      </c>
      <c r="E435" s="19" t="s">
        <v>49</v>
      </c>
      <c r="F435" s="16" t="s">
        <v>162</v>
      </c>
      <c r="G435" s="22">
        <v>1800</v>
      </c>
      <c r="H435" s="61">
        <f t="shared" si="23"/>
        <v>42419</v>
      </c>
      <c r="I435" s="81">
        <f t="shared" si="24"/>
        <v>2016</v>
      </c>
      <c r="J435" s="113">
        <f>VLOOKUP(K435,Kontoklasser!$A$1:$E$100,4,FALSE)</f>
        <v>1</v>
      </c>
      <c r="K435" s="94">
        <f t="shared" si="25"/>
        <v>19</v>
      </c>
      <c r="L435" s="97" t="str">
        <f>VLOOKUP(K435,Kontoklasser!$A$1:$E$100,3,FALSE)</f>
        <v>Tillgångar</v>
      </c>
    </row>
    <row r="436" spans="1:12" x14ac:dyDescent="0.25">
      <c r="A436" s="8">
        <v>9</v>
      </c>
      <c r="B436" s="21">
        <v>42419</v>
      </c>
      <c r="C436" s="82">
        <v>3890</v>
      </c>
      <c r="D436" s="16" t="s">
        <v>54</v>
      </c>
      <c r="E436" s="19" t="s">
        <v>49</v>
      </c>
      <c r="F436" s="16" t="s">
        <v>162</v>
      </c>
      <c r="G436" s="22">
        <v>-1000</v>
      </c>
      <c r="H436" s="61">
        <f t="shared" si="23"/>
        <v>42419</v>
      </c>
      <c r="I436" s="81">
        <f t="shared" si="24"/>
        <v>2016</v>
      </c>
      <c r="J436" s="113">
        <f>VLOOKUP(K436,Kontoklasser!$A$1:$E$100,4,FALSE)</f>
        <v>3</v>
      </c>
      <c r="K436" s="94">
        <f t="shared" si="25"/>
        <v>38</v>
      </c>
      <c r="L436" s="97" t="str">
        <f>VLOOKUP(K436,Kontoklasser!$A$1:$E$100,3,FALSE)</f>
        <v xml:space="preserve">Rörelseintäkter </v>
      </c>
    </row>
    <row r="437" spans="1:12" x14ac:dyDescent="0.25">
      <c r="A437" s="8">
        <v>9</v>
      </c>
      <c r="B437" s="21">
        <v>42419</v>
      </c>
      <c r="C437" s="82">
        <v>3910</v>
      </c>
      <c r="D437" s="16" t="s">
        <v>12</v>
      </c>
      <c r="E437" s="19" t="s">
        <v>49</v>
      </c>
      <c r="F437" s="16" t="s">
        <v>162</v>
      </c>
      <c r="G437" s="22">
        <v>-800</v>
      </c>
      <c r="H437" s="61">
        <f t="shared" si="23"/>
        <v>42419</v>
      </c>
      <c r="I437" s="81">
        <f t="shared" si="24"/>
        <v>2016</v>
      </c>
      <c r="J437" s="113">
        <f>VLOOKUP(K437,Kontoklasser!$A$1:$E$100,4,FALSE)</f>
        <v>3</v>
      </c>
      <c r="K437" s="94">
        <f t="shared" si="25"/>
        <v>39</v>
      </c>
      <c r="L437" s="97" t="str">
        <f>VLOOKUP(K437,Kontoklasser!$A$1:$E$100,3,FALSE)</f>
        <v xml:space="preserve">Rörelseintäkter </v>
      </c>
    </row>
    <row r="438" spans="1:12" x14ac:dyDescent="0.25">
      <c r="A438" s="8">
        <v>9</v>
      </c>
      <c r="B438" s="21">
        <v>42419</v>
      </c>
      <c r="C438" s="82">
        <v>1920</v>
      </c>
      <c r="D438" s="16" t="s">
        <v>71</v>
      </c>
      <c r="E438" s="19" t="s">
        <v>49</v>
      </c>
      <c r="F438" s="16" t="s">
        <v>163</v>
      </c>
      <c r="G438" s="22">
        <v>1800</v>
      </c>
      <c r="H438" s="61">
        <f t="shared" si="23"/>
        <v>42419</v>
      </c>
      <c r="I438" s="81">
        <f t="shared" si="24"/>
        <v>2016</v>
      </c>
      <c r="J438" s="113">
        <f>VLOOKUP(K438,Kontoklasser!$A$1:$E$100,4,FALSE)</f>
        <v>1</v>
      </c>
      <c r="K438" s="94">
        <f t="shared" si="25"/>
        <v>19</v>
      </c>
      <c r="L438" s="97" t="str">
        <f>VLOOKUP(K438,Kontoklasser!$A$1:$E$100,3,FALSE)</f>
        <v>Tillgångar</v>
      </c>
    </row>
    <row r="439" spans="1:12" x14ac:dyDescent="0.25">
      <c r="A439" s="8">
        <v>9</v>
      </c>
      <c r="B439" s="21">
        <v>42419</v>
      </c>
      <c r="C439" s="82">
        <v>3890</v>
      </c>
      <c r="D439" s="16" t="s">
        <v>54</v>
      </c>
      <c r="E439" s="19" t="s">
        <v>49</v>
      </c>
      <c r="F439" s="16" t="s">
        <v>163</v>
      </c>
      <c r="G439" s="22">
        <v>-1000</v>
      </c>
      <c r="H439" s="61">
        <f t="shared" si="23"/>
        <v>42419</v>
      </c>
      <c r="I439" s="81">
        <f t="shared" si="24"/>
        <v>2016</v>
      </c>
      <c r="J439" s="113">
        <f>VLOOKUP(K439,Kontoklasser!$A$1:$E$100,4,FALSE)</f>
        <v>3</v>
      </c>
      <c r="K439" s="94">
        <f t="shared" si="25"/>
        <v>38</v>
      </c>
      <c r="L439" s="97" t="str">
        <f>VLOOKUP(K439,Kontoklasser!$A$1:$E$100,3,FALSE)</f>
        <v xml:space="preserve">Rörelseintäkter </v>
      </c>
    </row>
    <row r="440" spans="1:12" x14ac:dyDescent="0.25">
      <c r="A440" s="8">
        <v>9</v>
      </c>
      <c r="B440" s="21">
        <v>42419</v>
      </c>
      <c r="C440" s="82">
        <v>3910</v>
      </c>
      <c r="D440" s="16" t="s">
        <v>12</v>
      </c>
      <c r="E440" s="19" t="s">
        <v>49</v>
      </c>
      <c r="F440" s="16" t="s">
        <v>163</v>
      </c>
      <c r="G440" s="22">
        <v>-800</v>
      </c>
      <c r="H440" s="61">
        <f t="shared" si="23"/>
        <v>42419</v>
      </c>
      <c r="I440" s="81">
        <f t="shared" si="24"/>
        <v>2016</v>
      </c>
      <c r="J440" s="113">
        <f>VLOOKUP(K440,Kontoklasser!$A$1:$E$100,4,FALSE)</f>
        <v>3</v>
      </c>
      <c r="K440" s="94">
        <f t="shared" si="25"/>
        <v>39</v>
      </c>
      <c r="L440" s="97" t="str">
        <f>VLOOKUP(K440,Kontoklasser!$A$1:$E$100,3,FALSE)</f>
        <v xml:space="preserve">Rörelseintäkter </v>
      </c>
    </row>
    <row r="441" spans="1:12" x14ac:dyDescent="0.25">
      <c r="A441" s="8">
        <v>9</v>
      </c>
      <c r="B441" s="21">
        <v>42419</v>
      </c>
      <c r="C441" s="82">
        <v>1920</v>
      </c>
      <c r="D441" s="16" t="s">
        <v>71</v>
      </c>
      <c r="E441" s="19" t="s">
        <v>49</v>
      </c>
      <c r="F441" s="16" t="s">
        <v>164</v>
      </c>
      <c r="G441" s="22">
        <v>1800</v>
      </c>
      <c r="H441" s="61">
        <f t="shared" si="23"/>
        <v>42419</v>
      </c>
      <c r="I441" s="81">
        <f t="shared" si="24"/>
        <v>2016</v>
      </c>
      <c r="J441" s="113">
        <f>VLOOKUP(K441,Kontoklasser!$A$1:$E$100,4,FALSE)</f>
        <v>1</v>
      </c>
      <c r="K441" s="94">
        <f t="shared" si="25"/>
        <v>19</v>
      </c>
      <c r="L441" s="97" t="str">
        <f>VLOOKUP(K441,Kontoklasser!$A$1:$E$100,3,FALSE)</f>
        <v>Tillgångar</v>
      </c>
    </row>
    <row r="442" spans="1:12" x14ac:dyDescent="0.25">
      <c r="A442" s="8">
        <v>9</v>
      </c>
      <c r="B442" s="21">
        <v>42419</v>
      </c>
      <c r="C442" s="82">
        <v>3890</v>
      </c>
      <c r="D442" s="16" t="s">
        <v>54</v>
      </c>
      <c r="E442" s="19" t="s">
        <v>49</v>
      </c>
      <c r="F442" s="16" t="s">
        <v>164</v>
      </c>
      <c r="G442" s="22">
        <v>-1000</v>
      </c>
      <c r="H442" s="61">
        <f t="shared" ref="H442:H505" si="26">B442</f>
        <v>42419</v>
      </c>
      <c r="I442" s="81">
        <f t="shared" ref="I442:I505" si="27">YEAR(B442)</f>
        <v>2016</v>
      </c>
      <c r="J442" s="113">
        <f>VLOOKUP(K442,Kontoklasser!$A$1:$E$100,4,FALSE)</f>
        <v>3</v>
      </c>
      <c r="K442" s="94">
        <f t="shared" si="25"/>
        <v>38</v>
      </c>
      <c r="L442" s="97" t="str">
        <f>VLOOKUP(K442,Kontoklasser!$A$1:$E$100,3,FALSE)</f>
        <v xml:space="preserve">Rörelseintäkter </v>
      </c>
    </row>
    <row r="443" spans="1:12" x14ac:dyDescent="0.25">
      <c r="A443" s="8">
        <v>9</v>
      </c>
      <c r="B443" s="21">
        <v>42419</v>
      </c>
      <c r="C443" s="82">
        <v>3910</v>
      </c>
      <c r="D443" s="16" t="s">
        <v>12</v>
      </c>
      <c r="E443" s="19" t="s">
        <v>49</v>
      </c>
      <c r="F443" s="16" t="s">
        <v>164</v>
      </c>
      <c r="G443" s="22">
        <v>-800</v>
      </c>
      <c r="H443" s="61">
        <f t="shared" si="26"/>
        <v>42419</v>
      </c>
      <c r="I443" s="81">
        <f t="shared" si="27"/>
        <v>2016</v>
      </c>
      <c r="J443" s="113">
        <f>VLOOKUP(K443,Kontoklasser!$A$1:$E$100,4,FALSE)</f>
        <v>3</v>
      </c>
      <c r="K443" s="94">
        <f t="shared" si="25"/>
        <v>39</v>
      </c>
      <c r="L443" s="97" t="str">
        <f>VLOOKUP(K443,Kontoklasser!$A$1:$E$100,3,FALSE)</f>
        <v xml:space="preserve">Rörelseintäkter </v>
      </c>
    </row>
    <row r="444" spans="1:12" x14ac:dyDescent="0.25">
      <c r="A444" s="8">
        <v>9</v>
      </c>
      <c r="B444" s="21">
        <v>42419</v>
      </c>
      <c r="C444" s="82">
        <v>1920</v>
      </c>
      <c r="D444" s="16" t="s">
        <v>71</v>
      </c>
      <c r="E444" s="19" t="s">
        <v>49</v>
      </c>
      <c r="F444" s="16" t="s">
        <v>182</v>
      </c>
      <c r="G444" s="22">
        <v>1800</v>
      </c>
      <c r="H444" s="61">
        <f t="shared" si="26"/>
        <v>42419</v>
      </c>
      <c r="I444" s="81">
        <f t="shared" si="27"/>
        <v>2016</v>
      </c>
      <c r="J444" s="113">
        <f>VLOOKUP(K444,Kontoklasser!$A$1:$E$100,4,FALSE)</f>
        <v>1</v>
      </c>
      <c r="K444" s="94">
        <f t="shared" si="25"/>
        <v>19</v>
      </c>
      <c r="L444" s="97" t="str">
        <f>VLOOKUP(K444,Kontoklasser!$A$1:$E$100,3,FALSE)</f>
        <v>Tillgångar</v>
      </c>
    </row>
    <row r="445" spans="1:12" x14ac:dyDescent="0.25">
      <c r="A445" s="8">
        <v>9</v>
      </c>
      <c r="B445" s="21">
        <v>42419</v>
      </c>
      <c r="C445" s="82">
        <v>3890</v>
      </c>
      <c r="D445" s="16" t="s">
        <v>54</v>
      </c>
      <c r="E445" s="19" t="s">
        <v>49</v>
      </c>
      <c r="F445" s="16" t="s">
        <v>182</v>
      </c>
      <c r="G445" s="22">
        <v>-1000</v>
      </c>
      <c r="H445" s="61">
        <f t="shared" si="26"/>
        <v>42419</v>
      </c>
      <c r="I445" s="81">
        <f t="shared" si="27"/>
        <v>2016</v>
      </c>
      <c r="J445" s="113">
        <f>VLOOKUP(K445,Kontoklasser!$A$1:$E$100,4,FALSE)</f>
        <v>3</v>
      </c>
      <c r="K445" s="94">
        <f t="shared" si="25"/>
        <v>38</v>
      </c>
      <c r="L445" s="97" t="str">
        <f>VLOOKUP(K445,Kontoklasser!$A$1:$E$100,3,FALSE)</f>
        <v xml:space="preserve">Rörelseintäkter </v>
      </c>
    </row>
    <row r="446" spans="1:12" x14ac:dyDescent="0.25">
      <c r="A446" s="8">
        <v>9</v>
      </c>
      <c r="B446" s="21">
        <v>42419</v>
      </c>
      <c r="C446" s="82">
        <v>3910</v>
      </c>
      <c r="D446" s="16" t="s">
        <v>12</v>
      </c>
      <c r="E446" s="19" t="s">
        <v>49</v>
      </c>
      <c r="F446" s="16" t="s">
        <v>182</v>
      </c>
      <c r="G446" s="22">
        <v>-800</v>
      </c>
      <c r="H446" s="61">
        <f t="shared" si="26"/>
        <v>42419</v>
      </c>
      <c r="I446" s="81">
        <f t="shared" si="27"/>
        <v>2016</v>
      </c>
      <c r="J446" s="113">
        <f>VLOOKUP(K446,Kontoklasser!$A$1:$E$100,4,FALSE)</f>
        <v>3</v>
      </c>
      <c r="K446" s="94">
        <f t="shared" si="25"/>
        <v>39</v>
      </c>
      <c r="L446" s="97" t="str">
        <f>VLOOKUP(K446,Kontoklasser!$A$1:$E$100,3,FALSE)</f>
        <v xml:space="preserve">Rörelseintäkter </v>
      </c>
    </row>
    <row r="447" spans="1:12" x14ac:dyDescent="0.25">
      <c r="A447" s="8">
        <v>9</v>
      </c>
      <c r="B447" s="21">
        <v>42419</v>
      </c>
      <c r="C447" s="82">
        <v>1920</v>
      </c>
      <c r="D447" s="16" t="s">
        <v>71</v>
      </c>
      <c r="E447" s="19" t="s">
        <v>49</v>
      </c>
      <c r="F447" s="16" t="s">
        <v>183</v>
      </c>
      <c r="G447" s="22">
        <v>1800</v>
      </c>
      <c r="H447" s="61">
        <f t="shared" si="26"/>
        <v>42419</v>
      </c>
      <c r="I447" s="81">
        <f t="shared" si="27"/>
        <v>2016</v>
      </c>
      <c r="J447" s="113">
        <f>VLOOKUP(K447,Kontoklasser!$A$1:$E$100,4,FALSE)</f>
        <v>1</v>
      </c>
      <c r="K447" s="94">
        <f t="shared" si="25"/>
        <v>19</v>
      </c>
      <c r="L447" s="97" t="str">
        <f>VLOOKUP(K447,Kontoklasser!$A$1:$E$100,3,FALSE)</f>
        <v>Tillgångar</v>
      </c>
    </row>
    <row r="448" spans="1:12" x14ac:dyDescent="0.25">
      <c r="A448" s="8">
        <v>9</v>
      </c>
      <c r="B448" s="21">
        <v>42419</v>
      </c>
      <c r="C448" s="82">
        <v>3890</v>
      </c>
      <c r="D448" s="16" t="s">
        <v>54</v>
      </c>
      <c r="E448" s="19" t="s">
        <v>49</v>
      </c>
      <c r="F448" s="16" t="s">
        <v>183</v>
      </c>
      <c r="G448" s="22">
        <v>-1000</v>
      </c>
      <c r="H448" s="61">
        <f t="shared" si="26"/>
        <v>42419</v>
      </c>
      <c r="I448" s="81">
        <f t="shared" si="27"/>
        <v>2016</v>
      </c>
      <c r="J448" s="113">
        <f>VLOOKUP(K448,Kontoklasser!$A$1:$E$100,4,FALSE)</f>
        <v>3</v>
      </c>
      <c r="K448" s="94">
        <f t="shared" si="25"/>
        <v>38</v>
      </c>
      <c r="L448" s="97" t="str">
        <f>VLOOKUP(K448,Kontoklasser!$A$1:$E$100,3,FALSE)</f>
        <v xml:space="preserve">Rörelseintäkter </v>
      </c>
    </row>
    <row r="449" spans="1:12" x14ac:dyDescent="0.25">
      <c r="A449" s="8">
        <v>9</v>
      </c>
      <c r="B449" s="21">
        <v>42419</v>
      </c>
      <c r="C449" s="82">
        <v>3910</v>
      </c>
      <c r="D449" s="16" t="s">
        <v>12</v>
      </c>
      <c r="E449" s="19" t="s">
        <v>49</v>
      </c>
      <c r="F449" s="16" t="s">
        <v>183</v>
      </c>
      <c r="G449" s="22">
        <v>-800</v>
      </c>
      <c r="H449" s="61">
        <f t="shared" si="26"/>
        <v>42419</v>
      </c>
      <c r="I449" s="81">
        <f t="shared" si="27"/>
        <v>2016</v>
      </c>
      <c r="J449" s="113">
        <f>VLOOKUP(K449,Kontoklasser!$A$1:$E$100,4,FALSE)</f>
        <v>3</v>
      </c>
      <c r="K449" s="94">
        <f t="shared" si="25"/>
        <v>39</v>
      </c>
      <c r="L449" s="97" t="str">
        <f>VLOOKUP(K449,Kontoklasser!$A$1:$E$100,3,FALSE)</f>
        <v xml:space="preserve">Rörelseintäkter </v>
      </c>
    </row>
    <row r="450" spans="1:12" x14ac:dyDescent="0.25">
      <c r="A450" s="8">
        <v>9</v>
      </c>
      <c r="B450" s="21">
        <v>42419</v>
      </c>
      <c r="C450" s="82">
        <v>1920</v>
      </c>
      <c r="D450" s="16" t="s">
        <v>71</v>
      </c>
      <c r="E450" s="19" t="s">
        <v>49</v>
      </c>
      <c r="F450" s="16" t="s">
        <v>184</v>
      </c>
      <c r="G450" s="22">
        <v>1800</v>
      </c>
      <c r="H450" s="61">
        <f t="shared" si="26"/>
        <v>42419</v>
      </c>
      <c r="I450" s="81">
        <f t="shared" si="27"/>
        <v>2016</v>
      </c>
      <c r="J450" s="113">
        <f>VLOOKUP(K450,Kontoklasser!$A$1:$E$100,4,FALSE)</f>
        <v>1</v>
      </c>
      <c r="K450" s="94">
        <f t="shared" si="25"/>
        <v>19</v>
      </c>
      <c r="L450" s="97" t="str">
        <f>VLOOKUP(K450,Kontoklasser!$A$1:$E$100,3,FALSE)</f>
        <v>Tillgångar</v>
      </c>
    </row>
    <row r="451" spans="1:12" x14ac:dyDescent="0.25">
      <c r="A451" s="8">
        <v>9</v>
      </c>
      <c r="B451" s="21">
        <v>42419</v>
      </c>
      <c r="C451" s="82">
        <v>3890</v>
      </c>
      <c r="D451" s="16" t="s">
        <v>54</v>
      </c>
      <c r="E451" s="19" t="s">
        <v>49</v>
      </c>
      <c r="F451" s="16" t="s">
        <v>184</v>
      </c>
      <c r="G451" s="22">
        <v>-1000</v>
      </c>
      <c r="H451" s="61">
        <f t="shared" si="26"/>
        <v>42419</v>
      </c>
      <c r="I451" s="81">
        <f t="shared" si="27"/>
        <v>2016</v>
      </c>
      <c r="J451" s="113">
        <f>VLOOKUP(K451,Kontoklasser!$A$1:$E$100,4,FALSE)</f>
        <v>3</v>
      </c>
      <c r="K451" s="94">
        <f t="shared" ref="K451:K514" si="28">LEFT(C451,2)+0</f>
        <v>38</v>
      </c>
      <c r="L451" s="97" t="str">
        <f>VLOOKUP(K451,Kontoklasser!$A$1:$E$100,3,FALSE)</f>
        <v xml:space="preserve">Rörelseintäkter </v>
      </c>
    </row>
    <row r="452" spans="1:12" x14ac:dyDescent="0.25">
      <c r="A452" s="8">
        <v>9</v>
      </c>
      <c r="B452" s="21">
        <v>42419</v>
      </c>
      <c r="C452" s="82">
        <v>3910</v>
      </c>
      <c r="D452" s="16" t="s">
        <v>12</v>
      </c>
      <c r="E452" s="19" t="s">
        <v>49</v>
      </c>
      <c r="F452" s="16" t="s">
        <v>184</v>
      </c>
      <c r="G452" s="22">
        <v>-800</v>
      </c>
      <c r="H452" s="61">
        <f t="shared" si="26"/>
        <v>42419</v>
      </c>
      <c r="I452" s="81">
        <f t="shared" si="27"/>
        <v>2016</v>
      </c>
      <c r="J452" s="113">
        <f>VLOOKUP(K452,Kontoklasser!$A$1:$E$100,4,FALSE)</f>
        <v>3</v>
      </c>
      <c r="K452" s="94">
        <f t="shared" si="28"/>
        <v>39</v>
      </c>
      <c r="L452" s="97" t="str">
        <f>VLOOKUP(K452,Kontoklasser!$A$1:$E$100,3,FALSE)</f>
        <v xml:space="preserve">Rörelseintäkter </v>
      </c>
    </row>
    <row r="453" spans="1:12" x14ac:dyDescent="0.25">
      <c r="A453" s="8">
        <v>9</v>
      </c>
      <c r="B453" s="21">
        <v>42419</v>
      </c>
      <c r="C453" s="82">
        <v>1920</v>
      </c>
      <c r="D453" s="16" t="s">
        <v>71</v>
      </c>
      <c r="E453" s="19" t="s">
        <v>49</v>
      </c>
      <c r="F453" s="16" t="s">
        <v>185</v>
      </c>
      <c r="G453" s="22">
        <v>1800</v>
      </c>
      <c r="H453" s="61">
        <f t="shared" si="26"/>
        <v>42419</v>
      </c>
      <c r="I453" s="81">
        <f t="shared" si="27"/>
        <v>2016</v>
      </c>
      <c r="J453" s="113">
        <f>VLOOKUP(K453,Kontoklasser!$A$1:$E$100,4,FALSE)</f>
        <v>1</v>
      </c>
      <c r="K453" s="94">
        <f t="shared" si="28"/>
        <v>19</v>
      </c>
      <c r="L453" s="97" t="str">
        <f>VLOOKUP(K453,Kontoklasser!$A$1:$E$100,3,FALSE)</f>
        <v>Tillgångar</v>
      </c>
    </row>
    <row r="454" spans="1:12" x14ac:dyDescent="0.25">
      <c r="A454" s="8">
        <v>9</v>
      </c>
      <c r="B454" s="21">
        <v>42419</v>
      </c>
      <c r="C454" s="82">
        <v>3890</v>
      </c>
      <c r="D454" s="16" t="s">
        <v>54</v>
      </c>
      <c r="E454" s="19" t="s">
        <v>49</v>
      </c>
      <c r="F454" s="16" t="s">
        <v>185</v>
      </c>
      <c r="G454" s="22">
        <v>-1000</v>
      </c>
      <c r="H454" s="61">
        <f t="shared" si="26"/>
        <v>42419</v>
      </c>
      <c r="I454" s="81">
        <f t="shared" si="27"/>
        <v>2016</v>
      </c>
      <c r="J454" s="113">
        <f>VLOOKUP(K454,Kontoklasser!$A$1:$E$100,4,FALSE)</f>
        <v>3</v>
      </c>
      <c r="K454" s="94">
        <f t="shared" si="28"/>
        <v>38</v>
      </c>
      <c r="L454" s="97" t="str">
        <f>VLOOKUP(K454,Kontoklasser!$A$1:$E$100,3,FALSE)</f>
        <v xml:space="preserve">Rörelseintäkter </v>
      </c>
    </row>
    <row r="455" spans="1:12" x14ac:dyDescent="0.25">
      <c r="A455" s="8">
        <v>9</v>
      </c>
      <c r="B455" s="21">
        <v>42419</v>
      </c>
      <c r="C455" s="82">
        <v>3910</v>
      </c>
      <c r="D455" s="16" t="s">
        <v>12</v>
      </c>
      <c r="E455" s="19" t="s">
        <v>49</v>
      </c>
      <c r="F455" s="16" t="s">
        <v>185</v>
      </c>
      <c r="G455" s="22">
        <v>-800</v>
      </c>
      <c r="H455" s="61">
        <f t="shared" si="26"/>
        <v>42419</v>
      </c>
      <c r="I455" s="81">
        <f t="shared" si="27"/>
        <v>2016</v>
      </c>
      <c r="J455" s="113">
        <f>VLOOKUP(K455,Kontoklasser!$A$1:$E$100,4,FALSE)</f>
        <v>3</v>
      </c>
      <c r="K455" s="94">
        <f t="shared" si="28"/>
        <v>39</v>
      </c>
      <c r="L455" s="97" t="str">
        <f>VLOOKUP(K455,Kontoklasser!$A$1:$E$100,3,FALSE)</f>
        <v xml:space="preserve">Rörelseintäkter </v>
      </c>
    </row>
    <row r="456" spans="1:12" x14ac:dyDescent="0.25">
      <c r="A456" s="8">
        <v>9</v>
      </c>
      <c r="B456" s="21">
        <v>42422</v>
      </c>
      <c r="C456" s="82">
        <v>1920</v>
      </c>
      <c r="D456" s="16" t="s">
        <v>71</v>
      </c>
      <c r="E456" s="19" t="s">
        <v>49</v>
      </c>
      <c r="F456" s="16" t="s">
        <v>165</v>
      </c>
      <c r="G456" s="22">
        <v>1800</v>
      </c>
      <c r="H456" s="61">
        <f t="shared" si="26"/>
        <v>42422</v>
      </c>
      <c r="I456" s="81">
        <f t="shared" si="27"/>
        <v>2016</v>
      </c>
      <c r="J456" s="113">
        <f>VLOOKUP(K456,Kontoklasser!$A$1:$E$100,4,FALSE)</f>
        <v>1</v>
      </c>
      <c r="K456" s="94">
        <f t="shared" si="28"/>
        <v>19</v>
      </c>
      <c r="L456" s="97" t="str">
        <f>VLOOKUP(K456,Kontoklasser!$A$1:$E$100,3,FALSE)</f>
        <v>Tillgångar</v>
      </c>
    </row>
    <row r="457" spans="1:12" x14ac:dyDescent="0.25">
      <c r="A457" s="8">
        <v>9</v>
      </c>
      <c r="B457" s="21">
        <v>42422</v>
      </c>
      <c r="C457" s="82">
        <v>3890</v>
      </c>
      <c r="D457" s="16" t="s">
        <v>54</v>
      </c>
      <c r="E457" s="19" t="s">
        <v>49</v>
      </c>
      <c r="F457" s="16" t="s">
        <v>165</v>
      </c>
      <c r="G457" s="22">
        <v>-1000</v>
      </c>
      <c r="H457" s="61">
        <f t="shared" si="26"/>
        <v>42422</v>
      </c>
      <c r="I457" s="81">
        <f t="shared" si="27"/>
        <v>2016</v>
      </c>
      <c r="J457" s="113">
        <f>VLOOKUP(K457,Kontoklasser!$A$1:$E$100,4,FALSE)</f>
        <v>3</v>
      </c>
      <c r="K457" s="94">
        <f t="shared" si="28"/>
        <v>38</v>
      </c>
      <c r="L457" s="97" t="str">
        <f>VLOOKUP(K457,Kontoklasser!$A$1:$E$100,3,FALSE)</f>
        <v xml:space="preserve">Rörelseintäkter </v>
      </c>
    </row>
    <row r="458" spans="1:12" x14ac:dyDescent="0.25">
      <c r="A458" s="8">
        <v>9</v>
      </c>
      <c r="B458" s="21">
        <v>42422</v>
      </c>
      <c r="C458" s="82">
        <v>3910</v>
      </c>
      <c r="D458" s="16" t="s">
        <v>12</v>
      </c>
      <c r="E458" s="19" t="s">
        <v>49</v>
      </c>
      <c r="F458" s="16" t="s">
        <v>165</v>
      </c>
      <c r="G458" s="22">
        <v>-800</v>
      </c>
      <c r="H458" s="61">
        <f t="shared" si="26"/>
        <v>42422</v>
      </c>
      <c r="I458" s="81">
        <f t="shared" si="27"/>
        <v>2016</v>
      </c>
      <c r="J458" s="113">
        <f>VLOOKUP(K458,Kontoklasser!$A$1:$E$100,4,FALSE)</f>
        <v>3</v>
      </c>
      <c r="K458" s="94">
        <f t="shared" si="28"/>
        <v>39</v>
      </c>
      <c r="L458" s="97" t="str">
        <f>VLOOKUP(K458,Kontoklasser!$A$1:$E$100,3,FALSE)</f>
        <v xml:space="preserve">Rörelseintäkter </v>
      </c>
    </row>
    <row r="459" spans="1:12" x14ac:dyDescent="0.25">
      <c r="A459" s="8">
        <v>9</v>
      </c>
      <c r="B459" s="21">
        <v>42422</v>
      </c>
      <c r="C459" s="82">
        <v>1920</v>
      </c>
      <c r="D459" s="16" t="s">
        <v>71</v>
      </c>
      <c r="E459" s="19" t="s">
        <v>49</v>
      </c>
      <c r="F459" s="16" t="s">
        <v>166</v>
      </c>
      <c r="G459" s="22">
        <v>1800</v>
      </c>
      <c r="H459" s="61">
        <f t="shared" si="26"/>
        <v>42422</v>
      </c>
      <c r="I459" s="81">
        <f t="shared" si="27"/>
        <v>2016</v>
      </c>
      <c r="J459" s="113">
        <f>VLOOKUP(K459,Kontoklasser!$A$1:$E$100,4,FALSE)</f>
        <v>1</v>
      </c>
      <c r="K459" s="94">
        <f t="shared" si="28"/>
        <v>19</v>
      </c>
      <c r="L459" s="97" t="str">
        <f>VLOOKUP(K459,Kontoklasser!$A$1:$E$100,3,FALSE)</f>
        <v>Tillgångar</v>
      </c>
    </row>
    <row r="460" spans="1:12" x14ac:dyDescent="0.25">
      <c r="A460" s="8">
        <v>9</v>
      </c>
      <c r="B460" s="21">
        <v>42422</v>
      </c>
      <c r="C460" s="82">
        <v>3890</v>
      </c>
      <c r="D460" s="16" t="s">
        <v>54</v>
      </c>
      <c r="E460" s="19" t="s">
        <v>49</v>
      </c>
      <c r="F460" s="16" t="s">
        <v>166</v>
      </c>
      <c r="G460" s="22">
        <v>-1000</v>
      </c>
      <c r="H460" s="61">
        <f t="shared" si="26"/>
        <v>42422</v>
      </c>
      <c r="I460" s="81">
        <f t="shared" si="27"/>
        <v>2016</v>
      </c>
      <c r="J460" s="113">
        <f>VLOOKUP(K460,Kontoklasser!$A$1:$E$100,4,FALSE)</f>
        <v>3</v>
      </c>
      <c r="K460" s="94">
        <f t="shared" si="28"/>
        <v>38</v>
      </c>
      <c r="L460" s="97" t="str">
        <f>VLOOKUP(K460,Kontoklasser!$A$1:$E$100,3,FALSE)</f>
        <v xml:space="preserve">Rörelseintäkter </v>
      </c>
    </row>
    <row r="461" spans="1:12" x14ac:dyDescent="0.25">
      <c r="A461" s="8">
        <v>9</v>
      </c>
      <c r="B461" s="21">
        <v>42422</v>
      </c>
      <c r="C461" s="82">
        <v>3910</v>
      </c>
      <c r="D461" s="16" t="s">
        <v>12</v>
      </c>
      <c r="E461" s="19" t="s">
        <v>49</v>
      </c>
      <c r="F461" s="16" t="s">
        <v>166</v>
      </c>
      <c r="G461" s="22">
        <v>-800</v>
      </c>
      <c r="H461" s="61">
        <f t="shared" si="26"/>
        <v>42422</v>
      </c>
      <c r="I461" s="81">
        <f t="shared" si="27"/>
        <v>2016</v>
      </c>
      <c r="J461" s="113">
        <f>VLOOKUP(K461,Kontoklasser!$A$1:$E$100,4,FALSE)</f>
        <v>3</v>
      </c>
      <c r="K461" s="94">
        <f t="shared" si="28"/>
        <v>39</v>
      </c>
      <c r="L461" s="97" t="str">
        <f>VLOOKUP(K461,Kontoklasser!$A$1:$E$100,3,FALSE)</f>
        <v xml:space="preserve">Rörelseintäkter </v>
      </c>
    </row>
    <row r="462" spans="1:12" x14ac:dyDescent="0.25">
      <c r="A462" s="8">
        <v>9</v>
      </c>
      <c r="B462" s="21">
        <v>42422</v>
      </c>
      <c r="C462" s="82">
        <v>1920</v>
      </c>
      <c r="D462" s="16" t="s">
        <v>71</v>
      </c>
      <c r="E462" s="19" t="s">
        <v>49</v>
      </c>
      <c r="F462" s="16" t="s">
        <v>167</v>
      </c>
      <c r="G462" s="22">
        <v>1800</v>
      </c>
      <c r="H462" s="61">
        <f t="shared" si="26"/>
        <v>42422</v>
      </c>
      <c r="I462" s="81">
        <f t="shared" si="27"/>
        <v>2016</v>
      </c>
      <c r="J462" s="113">
        <f>VLOOKUP(K462,Kontoklasser!$A$1:$E$100,4,FALSE)</f>
        <v>1</v>
      </c>
      <c r="K462" s="94">
        <f t="shared" si="28"/>
        <v>19</v>
      </c>
      <c r="L462" s="97" t="str">
        <f>VLOOKUP(K462,Kontoklasser!$A$1:$E$100,3,FALSE)</f>
        <v>Tillgångar</v>
      </c>
    </row>
    <row r="463" spans="1:12" x14ac:dyDescent="0.25">
      <c r="A463" s="8">
        <v>9</v>
      </c>
      <c r="B463" s="21">
        <v>42422</v>
      </c>
      <c r="C463" s="82">
        <v>3890</v>
      </c>
      <c r="D463" s="16" t="s">
        <v>54</v>
      </c>
      <c r="E463" s="19" t="s">
        <v>49</v>
      </c>
      <c r="F463" s="16" t="s">
        <v>167</v>
      </c>
      <c r="G463" s="22">
        <v>-1000</v>
      </c>
      <c r="H463" s="61">
        <f t="shared" si="26"/>
        <v>42422</v>
      </c>
      <c r="I463" s="81">
        <f t="shared" si="27"/>
        <v>2016</v>
      </c>
      <c r="J463" s="113">
        <f>VLOOKUP(K463,Kontoklasser!$A$1:$E$100,4,FALSE)</f>
        <v>3</v>
      </c>
      <c r="K463" s="94">
        <f t="shared" si="28"/>
        <v>38</v>
      </c>
      <c r="L463" s="97" t="str">
        <f>VLOOKUP(K463,Kontoklasser!$A$1:$E$100,3,FALSE)</f>
        <v xml:space="preserve">Rörelseintäkter </v>
      </c>
    </row>
    <row r="464" spans="1:12" x14ac:dyDescent="0.25">
      <c r="A464" s="8">
        <v>9</v>
      </c>
      <c r="B464" s="21">
        <v>42422</v>
      </c>
      <c r="C464" s="82">
        <v>3910</v>
      </c>
      <c r="D464" s="16" t="s">
        <v>12</v>
      </c>
      <c r="E464" s="19" t="s">
        <v>49</v>
      </c>
      <c r="F464" s="16" t="s">
        <v>167</v>
      </c>
      <c r="G464" s="22">
        <v>-800</v>
      </c>
      <c r="H464" s="61">
        <f t="shared" si="26"/>
        <v>42422</v>
      </c>
      <c r="I464" s="81">
        <f t="shared" si="27"/>
        <v>2016</v>
      </c>
      <c r="J464" s="113">
        <f>VLOOKUP(K464,Kontoklasser!$A$1:$E$100,4,FALSE)</f>
        <v>3</v>
      </c>
      <c r="K464" s="94">
        <f t="shared" si="28"/>
        <v>39</v>
      </c>
      <c r="L464" s="97" t="str">
        <f>VLOOKUP(K464,Kontoklasser!$A$1:$E$100,3,FALSE)</f>
        <v xml:space="preserve">Rörelseintäkter </v>
      </c>
    </row>
    <row r="465" spans="1:12" x14ac:dyDescent="0.25">
      <c r="A465" s="8">
        <v>9</v>
      </c>
      <c r="B465" s="21">
        <v>42422</v>
      </c>
      <c r="C465" s="82">
        <v>1920</v>
      </c>
      <c r="D465" s="16" t="s">
        <v>71</v>
      </c>
      <c r="E465" s="19" t="s">
        <v>49</v>
      </c>
      <c r="F465" s="16" t="s">
        <v>168</v>
      </c>
      <c r="G465" s="22">
        <v>1800</v>
      </c>
      <c r="H465" s="61">
        <f t="shared" si="26"/>
        <v>42422</v>
      </c>
      <c r="I465" s="81">
        <f t="shared" si="27"/>
        <v>2016</v>
      </c>
      <c r="J465" s="113">
        <f>VLOOKUP(K465,Kontoklasser!$A$1:$E$100,4,FALSE)</f>
        <v>1</v>
      </c>
      <c r="K465" s="94">
        <f t="shared" si="28"/>
        <v>19</v>
      </c>
      <c r="L465" s="97" t="str">
        <f>VLOOKUP(K465,Kontoklasser!$A$1:$E$100,3,FALSE)</f>
        <v>Tillgångar</v>
      </c>
    </row>
    <row r="466" spans="1:12" x14ac:dyDescent="0.25">
      <c r="A466" s="8">
        <v>9</v>
      </c>
      <c r="B466" s="21">
        <v>42422</v>
      </c>
      <c r="C466" s="82">
        <v>3890</v>
      </c>
      <c r="D466" s="16" t="s">
        <v>54</v>
      </c>
      <c r="E466" s="19" t="s">
        <v>49</v>
      </c>
      <c r="F466" s="16" t="s">
        <v>168</v>
      </c>
      <c r="G466" s="22">
        <v>-1000</v>
      </c>
      <c r="H466" s="61">
        <f t="shared" si="26"/>
        <v>42422</v>
      </c>
      <c r="I466" s="81">
        <f t="shared" si="27"/>
        <v>2016</v>
      </c>
      <c r="J466" s="113">
        <f>VLOOKUP(K466,Kontoklasser!$A$1:$E$100,4,FALSE)</f>
        <v>3</v>
      </c>
      <c r="K466" s="94">
        <f t="shared" si="28"/>
        <v>38</v>
      </c>
      <c r="L466" s="97" t="str">
        <f>VLOOKUP(K466,Kontoklasser!$A$1:$E$100,3,FALSE)</f>
        <v xml:space="preserve">Rörelseintäkter </v>
      </c>
    </row>
    <row r="467" spans="1:12" x14ac:dyDescent="0.25">
      <c r="A467" s="8">
        <v>9</v>
      </c>
      <c r="B467" s="21">
        <v>42422</v>
      </c>
      <c r="C467" s="82">
        <v>3910</v>
      </c>
      <c r="D467" s="16" t="s">
        <v>12</v>
      </c>
      <c r="E467" s="19" t="s">
        <v>49</v>
      </c>
      <c r="F467" s="16" t="s">
        <v>168</v>
      </c>
      <c r="G467" s="22">
        <v>-800</v>
      </c>
      <c r="H467" s="61">
        <f t="shared" si="26"/>
        <v>42422</v>
      </c>
      <c r="I467" s="81">
        <f t="shared" si="27"/>
        <v>2016</v>
      </c>
      <c r="J467" s="113">
        <f>VLOOKUP(K467,Kontoklasser!$A$1:$E$100,4,FALSE)</f>
        <v>3</v>
      </c>
      <c r="K467" s="94">
        <f t="shared" si="28"/>
        <v>39</v>
      </c>
      <c r="L467" s="97" t="str">
        <f>VLOOKUP(K467,Kontoklasser!$A$1:$E$100,3,FALSE)</f>
        <v xml:space="preserve">Rörelseintäkter </v>
      </c>
    </row>
    <row r="468" spans="1:12" x14ac:dyDescent="0.25">
      <c r="A468" s="8">
        <v>9</v>
      </c>
      <c r="B468" s="21">
        <v>42422</v>
      </c>
      <c r="C468" s="82">
        <v>1920</v>
      </c>
      <c r="D468" s="16" t="s">
        <v>71</v>
      </c>
      <c r="E468" s="19" t="s">
        <v>49</v>
      </c>
      <c r="F468" s="16" t="s">
        <v>169</v>
      </c>
      <c r="G468" s="22">
        <v>1800</v>
      </c>
      <c r="H468" s="61">
        <f t="shared" si="26"/>
        <v>42422</v>
      </c>
      <c r="I468" s="81">
        <f t="shared" si="27"/>
        <v>2016</v>
      </c>
      <c r="J468" s="113">
        <f>VLOOKUP(K468,Kontoklasser!$A$1:$E$100,4,FALSE)</f>
        <v>1</v>
      </c>
      <c r="K468" s="94">
        <f t="shared" si="28"/>
        <v>19</v>
      </c>
      <c r="L468" s="97" t="str">
        <f>VLOOKUP(K468,Kontoklasser!$A$1:$E$100,3,FALSE)</f>
        <v>Tillgångar</v>
      </c>
    </row>
    <row r="469" spans="1:12" x14ac:dyDescent="0.25">
      <c r="A469" s="8">
        <v>9</v>
      </c>
      <c r="B469" s="21">
        <v>42422</v>
      </c>
      <c r="C469" s="82">
        <v>3890</v>
      </c>
      <c r="D469" s="16" t="s">
        <v>54</v>
      </c>
      <c r="E469" s="19" t="s">
        <v>49</v>
      </c>
      <c r="F469" s="16" t="s">
        <v>169</v>
      </c>
      <c r="G469" s="22">
        <v>-1000</v>
      </c>
      <c r="H469" s="61">
        <f t="shared" si="26"/>
        <v>42422</v>
      </c>
      <c r="I469" s="81">
        <f t="shared" si="27"/>
        <v>2016</v>
      </c>
      <c r="J469" s="113">
        <f>VLOOKUP(K469,Kontoklasser!$A$1:$E$100,4,FALSE)</f>
        <v>3</v>
      </c>
      <c r="K469" s="94">
        <f t="shared" si="28"/>
        <v>38</v>
      </c>
      <c r="L469" s="97" t="str">
        <f>VLOOKUP(K469,Kontoklasser!$A$1:$E$100,3,FALSE)</f>
        <v xml:space="preserve">Rörelseintäkter </v>
      </c>
    </row>
    <row r="470" spans="1:12" x14ac:dyDescent="0.25">
      <c r="A470" s="8">
        <v>9</v>
      </c>
      <c r="B470" s="21">
        <v>42422</v>
      </c>
      <c r="C470" s="82">
        <v>3910</v>
      </c>
      <c r="D470" s="16" t="s">
        <v>12</v>
      </c>
      <c r="E470" s="19" t="s">
        <v>49</v>
      </c>
      <c r="F470" s="16" t="s">
        <v>169</v>
      </c>
      <c r="G470" s="22">
        <v>-800</v>
      </c>
      <c r="H470" s="61">
        <f t="shared" si="26"/>
        <v>42422</v>
      </c>
      <c r="I470" s="81">
        <f t="shared" si="27"/>
        <v>2016</v>
      </c>
      <c r="J470" s="113">
        <f>VLOOKUP(K470,Kontoklasser!$A$1:$E$100,4,FALSE)</f>
        <v>3</v>
      </c>
      <c r="K470" s="94">
        <f t="shared" si="28"/>
        <v>39</v>
      </c>
      <c r="L470" s="97" t="str">
        <f>VLOOKUP(K470,Kontoklasser!$A$1:$E$100,3,FALSE)</f>
        <v xml:space="preserve">Rörelseintäkter </v>
      </c>
    </row>
    <row r="471" spans="1:12" x14ac:dyDescent="0.25">
      <c r="A471" s="8">
        <v>9</v>
      </c>
      <c r="B471" s="21">
        <v>42422</v>
      </c>
      <c r="C471" s="82">
        <v>1920</v>
      </c>
      <c r="D471" s="16" t="s">
        <v>71</v>
      </c>
      <c r="E471" s="19" t="s">
        <v>49</v>
      </c>
      <c r="F471" s="16" t="s">
        <v>170</v>
      </c>
      <c r="G471" s="22">
        <v>1800</v>
      </c>
      <c r="H471" s="61">
        <f t="shared" si="26"/>
        <v>42422</v>
      </c>
      <c r="I471" s="81">
        <f t="shared" si="27"/>
        <v>2016</v>
      </c>
      <c r="J471" s="113">
        <f>VLOOKUP(K471,Kontoklasser!$A$1:$E$100,4,FALSE)</f>
        <v>1</v>
      </c>
      <c r="K471" s="94">
        <f t="shared" si="28"/>
        <v>19</v>
      </c>
      <c r="L471" s="97" t="str">
        <f>VLOOKUP(K471,Kontoklasser!$A$1:$E$100,3,FALSE)</f>
        <v>Tillgångar</v>
      </c>
    </row>
    <row r="472" spans="1:12" x14ac:dyDescent="0.25">
      <c r="A472" s="8">
        <v>9</v>
      </c>
      <c r="B472" s="21">
        <v>42422</v>
      </c>
      <c r="C472" s="82">
        <v>3890</v>
      </c>
      <c r="D472" s="16" t="s">
        <v>54</v>
      </c>
      <c r="E472" s="19" t="s">
        <v>49</v>
      </c>
      <c r="F472" s="16" t="s">
        <v>170</v>
      </c>
      <c r="G472" s="22">
        <v>-1000</v>
      </c>
      <c r="H472" s="61">
        <f t="shared" si="26"/>
        <v>42422</v>
      </c>
      <c r="I472" s="81">
        <f t="shared" si="27"/>
        <v>2016</v>
      </c>
      <c r="J472" s="113">
        <f>VLOOKUP(K472,Kontoklasser!$A$1:$E$100,4,FALSE)</f>
        <v>3</v>
      </c>
      <c r="K472" s="94">
        <f t="shared" si="28"/>
        <v>38</v>
      </c>
      <c r="L472" s="97" t="str">
        <f>VLOOKUP(K472,Kontoklasser!$A$1:$E$100,3,FALSE)</f>
        <v xml:space="preserve">Rörelseintäkter </v>
      </c>
    </row>
    <row r="473" spans="1:12" x14ac:dyDescent="0.25">
      <c r="A473" s="8">
        <v>9</v>
      </c>
      <c r="B473" s="21">
        <v>42422</v>
      </c>
      <c r="C473" s="82">
        <v>3910</v>
      </c>
      <c r="D473" s="16" t="s">
        <v>12</v>
      </c>
      <c r="E473" s="19" t="s">
        <v>49</v>
      </c>
      <c r="F473" s="16" t="s">
        <v>170</v>
      </c>
      <c r="G473" s="22">
        <v>-800</v>
      </c>
      <c r="H473" s="61">
        <f t="shared" si="26"/>
        <v>42422</v>
      </c>
      <c r="I473" s="81">
        <f t="shared" si="27"/>
        <v>2016</v>
      </c>
      <c r="J473" s="113">
        <f>VLOOKUP(K473,Kontoklasser!$A$1:$E$100,4,FALSE)</f>
        <v>3</v>
      </c>
      <c r="K473" s="94">
        <f t="shared" si="28"/>
        <v>39</v>
      </c>
      <c r="L473" s="97" t="str">
        <f>VLOOKUP(K473,Kontoklasser!$A$1:$E$100,3,FALSE)</f>
        <v xml:space="preserve">Rörelseintäkter </v>
      </c>
    </row>
    <row r="474" spans="1:12" x14ac:dyDescent="0.25">
      <c r="A474" s="8">
        <v>9</v>
      </c>
      <c r="B474" s="21">
        <v>42422</v>
      </c>
      <c r="C474" s="82">
        <v>1920</v>
      </c>
      <c r="D474" s="16" t="s">
        <v>71</v>
      </c>
      <c r="E474" s="19" t="s">
        <v>49</v>
      </c>
      <c r="F474" s="16" t="s">
        <v>171</v>
      </c>
      <c r="G474" s="22">
        <v>1800</v>
      </c>
      <c r="H474" s="61">
        <f t="shared" si="26"/>
        <v>42422</v>
      </c>
      <c r="I474" s="81">
        <f t="shared" si="27"/>
        <v>2016</v>
      </c>
      <c r="J474" s="113">
        <f>VLOOKUP(K474,Kontoklasser!$A$1:$E$100,4,FALSE)</f>
        <v>1</v>
      </c>
      <c r="K474" s="94">
        <f t="shared" si="28"/>
        <v>19</v>
      </c>
      <c r="L474" s="97" t="str">
        <f>VLOOKUP(K474,Kontoklasser!$A$1:$E$100,3,FALSE)</f>
        <v>Tillgångar</v>
      </c>
    </row>
    <row r="475" spans="1:12" x14ac:dyDescent="0.25">
      <c r="A475" s="8">
        <v>9</v>
      </c>
      <c r="B475" s="21">
        <v>42422</v>
      </c>
      <c r="C475" s="82">
        <v>3890</v>
      </c>
      <c r="D475" s="16" t="s">
        <v>54</v>
      </c>
      <c r="E475" s="19" t="s">
        <v>49</v>
      </c>
      <c r="F475" s="16" t="s">
        <v>171</v>
      </c>
      <c r="G475" s="22">
        <v>-1000</v>
      </c>
      <c r="H475" s="61">
        <f t="shared" si="26"/>
        <v>42422</v>
      </c>
      <c r="I475" s="81">
        <f t="shared" si="27"/>
        <v>2016</v>
      </c>
      <c r="J475" s="113">
        <f>VLOOKUP(K475,Kontoklasser!$A$1:$E$100,4,FALSE)</f>
        <v>3</v>
      </c>
      <c r="K475" s="94">
        <f t="shared" si="28"/>
        <v>38</v>
      </c>
      <c r="L475" s="97" t="str">
        <f>VLOOKUP(K475,Kontoklasser!$A$1:$E$100,3,FALSE)</f>
        <v xml:space="preserve">Rörelseintäkter </v>
      </c>
    </row>
    <row r="476" spans="1:12" x14ac:dyDescent="0.25">
      <c r="A476" s="8">
        <v>9</v>
      </c>
      <c r="B476" s="21">
        <v>42422</v>
      </c>
      <c r="C476" s="82">
        <v>3910</v>
      </c>
      <c r="D476" s="16" t="s">
        <v>12</v>
      </c>
      <c r="E476" s="19" t="s">
        <v>49</v>
      </c>
      <c r="F476" s="16" t="s">
        <v>171</v>
      </c>
      <c r="G476" s="22">
        <v>-800</v>
      </c>
      <c r="H476" s="61">
        <f t="shared" si="26"/>
        <v>42422</v>
      </c>
      <c r="I476" s="81">
        <f t="shared" si="27"/>
        <v>2016</v>
      </c>
      <c r="J476" s="113">
        <f>VLOOKUP(K476,Kontoklasser!$A$1:$E$100,4,FALSE)</f>
        <v>3</v>
      </c>
      <c r="K476" s="94">
        <f t="shared" si="28"/>
        <v>39</v>
      </c>
      <c r="L476" s="97" t="str">
        <f>VLOOKUP(K476,Kontoklasser!$A$1:$E$100,3,FALSE)</f>
        <v xml:space="preserve">Rörelseintäkter </v>
      </c>
    </row>
    <row r="477" spans="1:12" x14ac:dyDescent="0.25">
      <c r="A477" s="8">
        <v>9</v>
      </c>
      <c r="B477" s="21">
        <v>42422</v>
      </c>
      <c r="C477" s="82">
        <v>1920</v>
      </c>
      <c r="D477" s="16" t="s">
        <v>71</v>
      </c>
      <c r="E477" s="19" t="s">
        <v>49</v>
      </c>
      <c r="F477" s="16" t="s">
        <v>172</v>
      </c>
      <c r="G477" s="22">
        <v>1800</v>
      </c>
      <c r="H477" s="61">
        <f t="shared" si="26"/>
        <v>42422</v>
      </c>
      <c r="I477" s="81">
        <f t="shared" si="27"/>
        <v>2016</v>
      </c>
      <c r="J477" s="113">
        <f>VLOOKUP(K477,Kontoklasser!$A$1:$E$100,4,FALSE)</f>
        <v>1</v>
      </c>
      <c r="K477" s="94">
        <f t="shared" si="28"/>
        <v>19</v>
      </c>
      <c r="L477" s="97" t="str">
        <f>VLOOKUP(K477,Kontoklasser!$A$1:$E$100,3,FALSE)</f>
        <v>Tillgångar</v>
      </c>
    </row>
    <row r="478" spans="1:12" x14ac:dyDescent="0.25">
      <c r="A478" s="8">
        <v>9</v>
      </c>
      <c r="B478" s="21">
        <v>42422</v>
      </c>
      <c r="C478" s="82">
        <v>3890</v>
      </c>
      <c r="D478" s="16" t="s">
        <v>54</v>
      </c>
      <c r="E478" s="19" t="s">
        <v>49</v>
      </c>
      <c r="F478" s="16" t="s">
        <v>172</v>
      </c>
      <c r="G478" s="22">
        <v>-1000</v>
      </c>
      <c r="H478" s="61">
        <f t="shared" si="26"/>
        <v>42422</v>
      </c>
      <c r="I478" s="81">
        <f t="shared" si="27"/>
        <v>2016</v>
      </c>
      <c r="J478" s="113">
        <f>VLOOKUP(K478,Kontoklasser!$A$1:$E$100,4,FALSE)</f>
        <v>3</v>
      </c>
      <c r="K478" s="94">
        <f t="shared" si="28"/>
        <v>38</v>
      </c>
      <c r="L478" s="97" t="str">
        <f>VLOOKUP(K478,Kontoklasser!$A$1:$E$100,3,FALSE)</f>
        <v xml:space="preserve">Rörelseintäkter </v>
      </c>
    </row>
    <row r="479" spans="1:12" x14ac:dyDescent="0.25">
      <c r="A479" s="8">
        <v>9</v>
      </c>
      <c r="B479" s="21">
        <v>42422</v>
      </c>
      <c r="C479" s="82">
        <v>3910</v>
      </c>
      <c r="D479" s="16" t="s">
        <v>12</v>
      </c>
      <c r="E479" s="19" t="s">
        <v>49</v>
      </c>
      <c r="F479" s="16" t="s">
        <v>172</v>
      </c>
      <c r="G479" s="22">
        <v>-800</v>
      </c>
      <c r="H479" s="61">
        <f t="shared" si="26"/>
        <v>42422</v>
      </c>
      <c r="I479" s="81">
        <f t="shared" si="27"/>
        <v>2016</v>
      </c>
      <c r="J479" s="113">
        <f>VLOOKUP(K479,Kontoklasser!$A$1:$E$100,4,FALSE)</f>
        <v>3</v>
      </c>
      <c r="K479" s="94">
        <f t="shared" si="28"/>
        <v>39</v>
      </c>
      <c r="L479" s="97" t="str">
        <f>VLOOKUP(K479,Kontoklasser!$A$1:$E$100,3,FALSE)</f>
        <v xml:space="preserve">Rörelseintäkter </v>
      </c>
    </row>
    <row r="480" spans="1:12" x14ac:dyDescent="0.25">
      <c r="A480" s="8">
        <v>9</v>
      </c>
      <c r="B480" s="21">
        <v>42422</v>
      </c>
      <c r="C480" s="82">
        <v>1920</v>
      </c>
      <c r="D480" s="16" t="s">
        <v>71</v>
      </c>
      <c r="E480" s="19" t="s">
        <v>49</v>
      </c>
      <c r="F480" s="16" t="s">
        <v>173</v>
      </c>
      <c r="G480" s="22">
        <v>1800</v>
      </c>
      <c r="H480" s="61">
        <f t="shared" si="26"/>
        <v>42422</v>
      </c>
      <c r="I480" s="81">
        <f t="shared" si="27"/>
        <v>2016</v>
      </c>
      <c r="J480" s="113">
        <f>VLOOKUP(K480,Kontoklasser!$A$1:$E$100,4,FALSE)</f>
        <v>1</v>
      </c>
      <c r="K480" s="94">
        <f t="shared" si="28"/>
        <v>19</v>
      </c>
      <c r="L480" s="97" t="str">
        <f>VLOOKUP(K480,Kontoklasser!$A$1:$E$100,3,FALSE)</f>
        <v>Tillgångar</v>
      </c>
    </row>
    <row r="481" spans="1:12" x14ac:dyDescent="0.25">
      <c r="A481" s="8">
        <v>9</v>
      </c>
      <c r="B481" s="21">
        <v>42422</v>
      </c>
      <c r="C481" s="82">
        <v>3890</v>
      </c>
      <c r="D481" s="16" t="s">
        <v>54</v>
      </c>
      <c r="E481" s="19" t="s">
        <v>49</v>
      </c>
      <c r="F481" s="16" t="s">
        <v>173</v>
      </c>
      <c r="G481" s="22">
        <v>-1000</v>
      </c>
      <c r="H481" s="61">
        <f t="shared" si="26"/>
        <v>42422</v>
      </c>
      <c r="I481" s="81">
        <f t="shared" si="27"/>
        <v>2016</v>
      </c>
      <c r="J481" s="113">
        <f>VLOOKUP(K481,Kontoklasser!$A$1:$E$100,4,FALSE)</f>
        <v>3</v>
      </c>
      <c r="K481" s="94">
        <f t="shared" si="28"/>
        <v>38</v>
      </c>
      <c r="L481" s="97" t="str">
        <f>VLOOKUP(K481,Kontoklasser!$A$1:$E$100,3,FALSE)</f>
        <v xml:space="preserve">Rörelseintäkter </v>
      </c>
    </row>
    <row r="482" spans="1:12" x14ac:dyDescent="0.25">
      <c r="A482" s="8">
        <v>9</v>
      </c>
      <c r="B482" s="21">
        <v>42422</v>
      </c>
      <c r="C482" s="82">
        <v>3910</v>
      </c>
      <c r="D482" s="16" t="s">
        <v>12</v>
      </c>
      <c r="E482" s="19" t="s">
        <v>49</v>
      </c>
      <c r="F482" s="16" t="s">
        <v>173</v>
      </c>
      <c r="G482" s="22">
        <v>-800</v>
      </c>
      <c r="H482" s="61">
        <f t="shared" si="26"/>
        <v>42422</v>
      </c>
      <c r="I482" s="81">
        <f t="shared" si="27"/>
        <v>2016</v>
      </c>
      <c r="J482" s="113">
        <f>VLOOKUP(K482,Kontoklasser!$A$1:$E$100,4,FALSE)</f>
        <v>3</v>
      </c>
      <c r="K482" s="94">
        <f t="shared" si="28"/>
        <v>39</v>
      </c>
      <c r="L482" s="97" t="str">
        <f>VLOOKUP(K482,Kontoklasser!$A$1:$E$100,3,FALSE)</f>
        <v xml:space="preserve">Rörelseintäkter </v>
      </c>
    </row>
    <row r="483" spans="1:12" x14ac:dyDescent="0.25">
      <c r="A483" s="8">
        <v>9</v>
      </c>
      <c r="B483" s="21">
        <v>42422</v>
      </c>
      <c r="C483" s="82">
        <v>1920</v>
      </c>
      <c r="D483" s="16" t="s">
        <v>71</v>
      </c>
      <c r="E483" s="19" t="s">
        <v>49</v>
      </c>
      <c r="F483" s="16" t="s">
        <v>174</v>
      </c>
      <c r="G483" s="22">
        <v>1800</v>
      </c>
      <c r="H483" s="61">
        <f t="shared" si="26"/>
        <v>42422</v>
      </c>
      <c r="I483" s="81">
        <f t="shared" si="27"/>
        <v>2016</v>
      </c>
      <c r="J483" s="113">
        <f>VLOOKUP(K483,Kontoklasser!$A$1:$E$100,4,FALSE)</f>
        <v>1</v>
      </c>
      <c r="K483" s="94">
        <f t="shared" si="28"/>
        <v>19</v>
      </c>
      <c r="L483" s="97" t="str">
        <f>VLOOKUP(K483,Kontoklasser!$A$1:$E$100,3,FALSE)</f>
        <v>Tillgångar</v>
      </c>
    </row>
    <row r="484" spans="1:12" x14ac:dyDescent="0.25">
      <c r="A484" s="8">
        <v>9</v>
      </c>
      <c r="B484" s="21">
        <v>42422</v>
      </c>
      <c r="C484" s="82">
        <v>3890</v>
      </c>
      <c r="D484" s="16" t="s">
        <v>54</v>
      </c>
      <c r="E484" s="19" t="s">
        <v>49</v>
      </c>
      <c r="F484" s="16" t="s">
        <v>174</v>
      </c>
      <c r="G484" s="22">
        <v>-1000</v>
      </c>
      <c r="H484" s="61">
        <f t="shared" si="26"/>
        <v>42422</v>
      </c>
      <c r="I484" s="81">
        <f t="shared" si="27"/>
        <v>2016</v>
      </c>
      <c r="J484" s="113">
        <f>VLOOKUP(K484,Kontoklasser!$A$1:$E$100,4,FALSE)</f>
        <v>3</v>
      </c>
      <c r="K484" s="94">
        <f t="shared" si="28"/>
        <v>38</v>
      </c>
      <c r="L484" s="97" t="str">
        <f>VLOOKUP(K484,Kontoklasser!$A$1:$E$100,3,FALSE)</f>
        <v xml:space="preserve">Rörelseintäkter </v>
      </c>
    </row>
    <row r="485" spans="1:12" x14ac:dyDescent="0.25">
      <c r="A485" s="8">
        <v>9</v>
      </c>
      <c r="B485" s="21">
        <v>42422</v>
      </c>
      <c r="C485" s="82">
        <v>3910</v>
      </c>
      <c r="D485" s="16" t="s">
        <v>12</v>
      </c>
      <c r="E485" s="19" t="s">
        <v>49</v>
      </c>
      <c r="F485" s="16" t="s">
        <v>174</v>
      </c>
      <c r="G485" s="22">
        <v>-800</v>
      </c>
      <c r="H485" s="61">
        <f t="shared" si="26"/>
        <v>42422</v>
      </c>
      <c r="I485" s="81">
        <f t="shared" si="27"/>
        <v>2016</v>
      </c>
      <c r="J485" s="113">
        <f>VLOOKUP(K485,Kontoklasser!$A$1:$E$100,4,FALSE)</f>
        <v>3</v>
      </c>
      <c r="K485" s="94">
        <f t="shared" si="28"/>
        <v>39</v>
      </c>
      <c r="L485" s="97" t="str">
        <f>VLOOKUP(K485,Kontoklasser!$A$1:$E$100,3,FALSE)</f>
        <v xml:space="preserve">Rörelseintäkter </v>
      </c>
    </row>
    <row r="486" spans="1:12" x14ac:dyDescent="0.25">
      <c r="A486" s="8">
        <v>9</v>
      </c>
      <c r="B486" s="21">
        <v>42422</v>
      </c>
      <c r="C486" s="82">
        <v>1920</v>
      </c>
      <c r="D486" s="16" t="s">
        <v>71</v>
      </c>
      <c r="E486" s="19" t="s">
        <v>49</v>
      </c>
      <c r="F486" s="16" t="s">
        <v>175</v>
      </c>
      <c r="G486" s="22">
        <v>1800</v>
      </c>
      <c r="H486" s="61">
        <f t="shared" si="26"/>
        <v>42422</v>
      </c>
      <c r="I486" s="81">
        <f t="shared" si="27"/>
        <v>2016</v>
      </c>
      <c r="J486" s="113">
        <f>VLOOKUP(K486,Kontoklasser!$A$1:$E$100,4,FALSE)</f>
        <v>1</v>
      </c>
      <c r="K486" s="94">
        <f t="shared" si="28"/>
        <v>19</v>
      </c>
      <c r="L486" s="97" t="str">
        <f>VLOOKUP(K486,Kontoklasser!$A$1:$E$100,3,FALSE)</f>
        <v>Tillgångar</v>
      </c>
    </row>
    <row r="487" spans="1:12" x14ac:dyDescent="0.25">
      <c r="A487" s="8">
        <v>9</v>
      </c>
      <c r="B487" s="21">
        <v>42422</v>
      </c>
      <c r="C487" s="82">
        <v>3890</v>
      </c>
      <c r="D487" s="16" t="s">
        <v>54</v>
      </c>
      <c r="E487" s="19" t="s">
        <v>49</v>
      </c>
      <c r="F487" s="16" t="s">
        <v>175</v>
      </c>
      <c r="G487" s="22">
        <v>-1000</v>
      </c>
      <c r="H487" s="61">
        <f t="shared" si="26"/>
        <v>42422</v>
      </c>
      <c r="I487" s="81">
        <f t="shared" si="27"/>
        <v>2016</v>
      </c>
      <c r="J487" s="113">
        <f>VLOOKUP(K487,Kontoklasser!$A$1:$E$100,4,FALSE)</f>
        <v>3</v>
      </c>
      <c r="K487" s="94">
        <f t="shared" si="28"/>
        <v>38</v>
      </c>
      <c r="L487" s="97" t="str">
        <f>VLOOKUP(K487,Kontoklasser!$A$1:$E$100,3,FALSE)</f>
        <v xml:space="preserve">Rörelseintäkter </v>
      </c>
    </row>
    <row r="488" spans="1:12" x14ac:dyDescent="0.25">
      <c r="A488" s="8">
        <v>9</v>
      </c>
      <c r="B488" s="21">
        <v>42422</v>
      </c>
      <c r="C488" s="82">
        <v>3910</v>
      </c>
      <c r="D488" s="16" t="s">
        <v>12</v>
      </c>
      <c r="E488" s="19" t="s">
        <v>49</v>
      </c>
      <c r="F488" s="16" t="s">
        <v>175</v>
      </c>
      <c r="G488" s="22">
        <v>-800</v>
      </c>
      <c r="H488" s="61">
        <f t="shared" si="26"/>
        <v>42422</v>
      </c>
      <c r="I488" s="81">
        <f t="shared" si="27"/>
        <v>2016</v>
      </c>
      <c r="J488" s="113">
        <f>VLOOKUP(K488,Kontoklasser!$A$1:$E$100,4,FALSE)</f>
        <v>3</v>
      </c>
      <c r="K488" s="94">
        <f t="shared" si="28"/>
        <v>39</v>
      </c>
      <c r="L488" s="97" t="str">
        <f>VLOOKUP(K488,Kontoklasser!$A$1:$E$100,3,FALSE)</f>
        <v xml:space="preserve">Rörelseintäkter </v>
      </c>
    </row>
    <row r="489" spans="1:12" x14ac:dyDescent="0.25">
      <c r="A489" s="8">
        <v>9</v>
      </c>
      <c r="B489" s="21">
        <v>42422</v>
      </c>
      <c r="C489" s="82">
        <v>1920</v>
      </c>
      <c r="D489" s="16" t="s">
        <v>71</v>
      </c>
      <c r="E489" s="19" t="s">
        <v>49</v>
      </c>
      <c r="F489" s="16" t="s">
        <v>186</v>
      </c>
      <c r="G489" s="22">
        <v>1800</v>
      </c>
      <c r="H489" s="61">
        <f t="shared" si="26"/>
        <v>42422</v>
      </c>
      <c r="I489" s="81">
        <f t="shared" si="27"/>
        <v>2016</v>
      </c>
      <c r="J489" s="113">
        <f>VLOOKUP(K489,Kontoklasser!$A$1:$E$100,4,FALSE)</f>
        <v>1</v>
      </c>
      <c r="K489" s="94">
        <f t="shared" si="28"/>
        <v>19</v>
      </c>
      <c r="L489" s="97" t="str">
        <f>VLOOKUP(K489,Kontoklasser!$A$1:$E$100,3,FALSE)</f>
        <v>Tillgångar</v>
      </c>
    </row>
    <row r="490" spans="1:12" x14ac:dyDescent="0.25">
      <c r="A490" s="8">
        <v>9</v>
      </c>
      <c r="B490" s="21">
        <v>42422</v>
      </c>
      <c r="C490" s="82">
        <v>3890</v>
      </c>
      <c r="D490" s="16" t="s">
        <v>54</v>
      </c>
      <c r="E490" s="19" t="s">
        <v>49</v>
      </c>
      <c r="F490" s="16" t="s">
        <v>186</v>
      </c>
      <c r="G490" s="22">
        <v>-1000</v>
      </c>
      <c r="H490" s="61">
        <f t="shared" si="26"/>
        <v>42422</v>
      </c>
      <c r="I490" s="81">
        <f t="shared" si="27"/>
        <v>2016</v>
      </c>
      <c r="J490" s="113">
        <f>VLOOKUP(K490,Kontoklasser!$A$1:$E$100,4,FALSE)</f>
        <v>3</v>
      </c>
      <c r="K490" s="94">
        <f t="shared" si="28"/>
        <v>38</v>
      </c>
      <c r="L490" s="97" t="str">
        <f>VLOOKUP(K490,Kontoklasser!$A$1:$E$100,3,FALSE)</f>
        <v xml:space="preserve">Rörelseintäkter </v>
      </c>
    </row>
    <row r="491" spans="1:12" x14ac:dyDescent="0.25">
      <c r="A491" s="8">
        <v>9</v>
      </c>
      <c r="B491" s="21">
        <v>42422</v>
      </c>
      <c r="C491" s="82">
        <v>3910</v>
      </c>
      <c r="D491" s="16" t="s">
        <v>12</v>
      </c>
      <c r="E491" s="19" t="s">
        <v>49</v>
      </c>
      <c r="F491" s="16" t="s">
        <v>186</v>
      </c>
      <c r="G491" s="22">
        <v>-800</v>
      </c>
      <c r="H491" s="61">
        <f t="shared" si="26"/>
        <v>42422</v>
      </c>
      <c r="I491" s="81">
        <f t="shared" si="27"/>
        <v>2016</v>
      </c>
      <c r="J491" s="113">
        <f>VLOOKUP(K491,Kontoklasser!$A$1:$E$100,4,FALSE)</f>
        <v>3</v>
      </c>
      <c r="K491" s="94">
        <f t="shared" si="28"/>
        <v>39</v>
      </c>
      <c r="L491" s="97" t="str">
        <f>VLOOKUP(K491,Kontoklasser!$A$1:$E$100,3,FALSE)</f>
        <v xml:space="preserve">Rörelseintäkter </v>
      </c>
    </row>
    <row r="492" spans="1:12" x14ac:dyDescent="0.25">
      <c r="A492" s="8">
        <v>9</v>
      </c>
      <c r="B492" s="21">
        <v>42422</v>
      </c>
      <c r="C492" s="82">
        <v>1920</v>
      </c>
      <c r="D492" s="16" t="s">
        <v>71</v>
      </c>
      <c r="E492" s="19" t="s">
        <v>49</v>
      </c>
      <c r="F492" s="16" t="s">
        <v>187</v>
      </c>
      <c r="G492" s="22">
        <v>1800</v>
      </c>
      <c r="H492" s="61">
        <f t="shared" si="26"/>
        <v>42422</v>
      </c>
      <c r="I492" s="81">
        <f t="shared" si="27"/>
        <v>2016</v>
      </c>
      <c r="J492" s="113">
        <f>VLOOKUP(K492,Kontoklasser!$A$1:$E$100,4,FALSE)</f>
        <v>1</v>
      </c>
      <c r="K492" s="94">
        <f t="shared" si="28"/>
        <v>19</v>
      </c>
      <c r="L492" s="97" t="str">
        <f>VLOOKUP(K492,Kontoklasser!$A$1:$E$100,3,FALSE)</f>
        <v>Tillgångar</v>
      </c>
    </row>
    <row r="493" spans="1:12" x14ac:dyDescent="0.25">
      <c r="A493" s="8">
        <v>9</v>
      </c>
      <c r="B493" s="21">
        <v>42422</v>
      </c>
      <c r="C493" s="82">
        <v>3890</v>
      </c>
      <c r="D493" s="16" t="s">
        <v>54</v>
      </c>
      <c r="E493" s="19" t="s">
        <v>49</v>
      </c>
      <c r="F493" s="16" t="s">
        <v>187</v>
      </c>
      <c r="G493" s="22">
        <v>-1000</v>
      </c>
      <c r="H493" s="61">
        <f t="shared" si="26"/>
        <v>42422</v>
      </c>
      <c r="I493" s="81">
        <f t="shared" si="27"/>
        <v>2016</v>
      </c>
      <c r="J493" s="113">
        <f>VLOOKUP(K493,Kontoklasser!$A$1:$E$100,4,FALSE)</f>
        <v>3</v>
      </c>
      <c r="K493" s="94">
        <f t="shared" si="28"/>
        <v>38</v>
      </c>
      <c r="L493" s="97" t="str">
        <f>VLOOKUP(K493,Kontoklasser!$A$1:$E$100,3,FALSE)</f>
        <v xml:space="preserve">Rörelseintäkter </v>
      </c>
    </row>
    <row r="494" spans="1:12" x14ac:dyDescent="0.25">
      <c r="A494" s="8">
        <v>9</v>
      </c>
      <c r="B494" s="21">
        <v>42422</v>
      </c>
      <c r="C494" s="82">
        <v>3910</v>
      </c>
      <c r="D494" s="16" t="s">
        <v>12</v>
      </c>
      <c r="E494" s="19" t="s">
        <v>49</v>
      </c>
      <c r="F494" s="16" t="s">
        <v>187</v>
      </c>
      <c r="G494" s="22">
        <v>-800</v>
      </c>
      <c r="H494" s="61">
        <f t="shared" si="26"/>
        <v>42422</v>
      </c>
      <c r="I494" s="81">
        <f t="shared" si="27"/>
        <v>2016</v>
      </c>
      <c r="J494" s="113">
        <f>VLOOKUP(K494,Kontoklasser!$A$1:$E$100,4,FALSE)</f>
        <v>3</v>
      </c>
      <c r="K494" s="94">
        <f t="shared" si="28"/>
        <v>39</v>
      </c>
      <c r="L494" s="97" t="str">
        <f>VLOOKUP(K494,Kontoklasser!$A$1:$E$100,3,FALSE)</f>
        <v xml:space="preserve">Rörelseintäkter </v>
      </c>
    </row>
    <row r="495" spans="1:12" x14ac:dyDescent="0.25">
      <c r="A495" s="8">
        <v>9</v>
      </c>
      <c r="B495" s="21">
        <v>42422</v>
      </c>
      <c r="C495" s="82">
        <v>1920</v>
      </c>
      <c r="D495" s="16" t="s">
        <v>71</v>
      </c>
      <c r="E495" s="19" t="s">
        <v>49</v>
      </c>
      <c r="F495" s="16" t="s">
        <v>188</v>
      </c>
      <c r="G495" s="22">
        <v>1800</v>
      </c>
      <c r="H495" s="61">
        <f t="shared" si="26"/>
        <v>42422</v>
      </c>
      <c r="I495" s="81">
        <f t="shared" si="27"/>
        <v>2016</v>
      </c>
      <c r="J495" s="113">
        <f>VLOOKUP(K495,Kontoklasser!$A$1:$E$100,4,FALSE)</f>
        <v>1</v>
      </c>
      <c r="K495" s="94">
        <f t="shared" si="28"/>
        <v>19</v>
      </c>
      <c r="L495" s="97" t="str">
        <f>VLOOKUP(K495,Kontoklasser!$A$1:$E$100,3,FALSE)</f>
        <v>Tillgångar</v>
      </c>
    </row>
    <row r="496" spans="1:12" x14ac:dyDescent="0.25">
      <c r="A496" s="8">
        <v>9</v>
      </c>
      <c r="B496" s="21">
        <v>42422</v>
      </c>
      <c r="C496" s="82">
        <v>3890</v>
      </c>
      <c r="D496" s="16" t="s">
        <v>54</v>
      </c>
      <c r="E496" s="19" t="s">
        <v>49</v>
      </c>
      <c r="F496" s="16" t="s">
        <v>188</v>
      </c>
      <c r="G496" s="22">
        <v>-1000</v>
      </c>
      <c r="H496" s="61">
        <f t="shared" si="26"/>
        <v>42422</v>
      </c>
      <c r="I496" s="81">
        <f t="shared" si="27"/>
        <v>2016</v>
      </c>
      <c r="J496" s="113">
        <f>VLOOKUP(K496,Kontoklasser!$A$1:$E$100,4,FALSE)</f>
        <v>3</v>
      </c>
      <c r="K496" s="94">
        <f t="shared" si="28"/>
        <v>38</v>
      </c>
      <c r="L496" s="97" t="str">
        <f>VLOOKUP(K496,Kontoklasser!$A$1:$E$100,3,FALSE)</f>
        <v xml:space="preserve">Rörelseintäkter </v>
      </c>
    </row>
    <row r="497" spans="1:12" x14ac:dyDescent="0.25">
      <c r="A497" s="8">
        <v>9</v>
      </c>
      <c r="B497" s="21">
        <v>42422</v>
      </c>
      <c r="C497" s="82">
        <v>3910</v>
      </c>
      <c r="D497" s="16" t="s">
        <v>12</v>
      </c>
      <c r="E497" s="19" t="s">
        <v>49</v>
      </c>
      <c r="F497" s="16" t="s">
        <v>188</v>
      </c>
      <c r="G497" s="22">
        <v>-800</v>
      </c>
      <c r="H497" s="61">
        <f t="shared" si="26"/>
        <v>42422</v>
      </c>
      <c r="I497" s="81">
        <f t="shared" si="27"/>
        <v>2016</v>
      </c>
      <c r="J497" s="113">
        <f>VLOOKUP(K497,Kontoklasser!$A$1:$E$100,4,FALSE)</f>
        <v>3</v>
      </c>
      <c r="K497" s="94">
        <f t="shared" si="28"/>
        <v>39</v>
      </c>
      <c r="L497" s="97" t="str">
        <f>VLOOKUP(K497,Kontoklasser!$A$1:$E$100,3,FALSE)</f>
        <v xml:space="preserve">Rörelseintäkter </v>
      </c>
    </row>
    <row r="498" spans="1:12" x14ac:dyDescent="0.25">
      <c r="A498" s="8">
        <v>9</v>
      </c>
      <c r="B498" s="21">
        <v>42422</v>
      </c>
      <c r="C498" s="82">
        <v>1920</v>
      </c>
      <c r="D498" s="16" t="s">
        <v>71</v>
      </c>
      <c r="E498" s="19" t="s">
        <v>49</v>
      </c>
      <c r="F498" s="16" t="s">
        <v>189</v>
      </c>
      <c r="G498" s="22">
        <v>1800</v>
      </c>
      <c r="H498" s="61">
        <f t="shared" si="26"/>
        <v>42422</v>
      </c>
      <c r="I498" s="81">
        <f t="shared" si="27"/>
        <v>2016</v>
      </c>
      <c r="J498" s="113">
        <f>VLOOKUP(K498,Kontoklasser!$A$1:$E$100,4,FALSE)</f>
        <v>1</v>
      </c>
      <c r="K498" s="94">
        <f t="shared" si="28"/>
        <v>19</v>
      </c>
      <c r="L498" s="97" t="str">
        <f>VLOOKUP(K498,Kontoklasser!$A$1:$E$100,3,FALSE)</f>
        <v>Tillgångar</v>
      </c>
    </row>
    <row r="499" spans="1:12" x14ac:dyDescent="0.25">
      <c r="A499" s="8">
        <v>9</v>
      </c>
      <c r="B499" s="21">
        <v>42422</v>
      </c>
      <c r="C499" s="82">
        <v>3890</v>
      </c>
      <c r="D499" s="16" t="s">
        <v>54</v>
      </c>
      <c r="E499" s="19" t="s">
        <v>49</v>
      </c>
      <c r="F499" s="16" t="s">
        <v>189</v>
      </c>
      <c r="G499" s="22">
        <v>-1000</v>
      </c>
      <c r="H499" s="61">
        <f t="shared" si="26"/>
        <v>42422</v>
      </c>
      <c r="I499" s="81">
        <f t="shared" si="27"/>
        <v>2016</v>
      </c>
      <c r="J499" s="113">
        <f>VLOOKUP(K499,Kontoklasser!$A$1:$E$100,4,FALSE)</f>
        <v>3</v>
      </c>
      <c r="K499" s="94">
        <f t="shared" si="28"/>
        <v>38</v>
      </c>
      <c r="L499" s="97" t="str">
        <f>VLOOKUP(K499,Kontoklasser!$A$1:$E$100,3,FALSE)</f>
        <v xml:space="preserve">Rörelseintäkter </v>
      </c>
    </row>
    <row r="500" spans="1:12" x14ac:dyDescent="0.25">
      <c r="A500" s="8">
        <v>9</v>
      </c>
      <c r="B500" s="21">
        <v>42422</v>
      </c>
      <c r="C500" s="82">
        <v>3910</v>
      </c>
      <c r="D500" s="16" t="s">
        <v>12</v>
      </c>
      <c r="E500" s="19" t="s">
        <v>49</v>
      </c>
      <c r="F500" s="16" t="s">
        <v>189</v>
      </c>
      <c r="G500" s="22">
        <v>-800</v>
      </c>
      <c r="H500" s="61">
        <f t="shared" si="26"/>
        <v>42422</v>
      </c>
      <c r="I500" s="81">
        <f t="shared" si="27"/>
        <v>2016</v>
      </c>
      <c r="J500" s="113">
        <f>VLOOKUP(K500,Kontoklasser!$A$1:$E$100,4,FALSE)</f>
        <v>3</v>
      </c>
      <c r="K500" s="94">
        <f t="shared" si="28"/>
        <v>39</v>
      </c>
      <c r="L500" s="97" t="str">
        <f>VLOOKUP(K500,Kontoklasser!$A$1:$E$100,3,FALSE)</f>
        <v xml:space="preserve">Rörelseintäkter </v>
      </c>
    </row>
    <row r="501" spans="1:12" x14ac:dyDescent="0.25">
      <c r="A501" s="8">
        <v>9</v>
      </c>
      <c r="B501" s="21">
        <v>42422</v>
      </c>
      <c r="C501" s="82">
        <v>1920</v>
      </c>
      <c r="D501" s="16" t="s">
        <v>71</v>
      </c>
      <c r="E501" s="19" t="s">
        <v>49</v>
      </c>
      <c r="F501" s="16" t="s">
        <v>190</v>
      </c>
      <c r="G501" s="22">
        <v>1800</v>
      </c>
      <c r="H501" s="61">
        <f t="shared" si="26"/>
        <v>42422</v>
      </c>
      <c r="I501" s="81">
        <f t="shared" si="27"/>
        <v>2016</v>
      </c>
      <c r="J501" s="113">
        <f>VLOOKUP(K501,Kontoklasser!$A$1:$E$100,4,FALSE)</f>
        <v>1</v>
      </c>
      <c r="K501" s="94">
        <f t="shared" si="28"/>
        <v>19</v>
      </c>
      <c r="L501" s="97" t="str">
        <f>VLOOKUP(K501,Kontoklasser!$A$1:$E$100,3,FALSE)</f>
        <v>Tillgångar</v>
      </c>
    </row>
    <row r="502" spans="1:12" x14ac:dyDescent="0.25">
      <c r="A502" s="8">
        <v>9</v>
      </c>
      <c r="B502" s="21">
        <v>42422</v>
      </c>
      <c r="C502" s="82">
        <v>3890</v>
      </c>
      <c r="D502" s="16" t="s">
        <v>54</v>
      </c>
      <c r="E502" s="19" t="s">
        <v>49</v>
      </c>
      <c r="F502" s="16" t="s">
        <v>190</v>
      </c>
      <c r="G502" s="22">
        <v>-1000</v>
      </c>
      <c r="H502" s="61">
        <f t="shared" si="26"/>
        <v>42422</v>
      </c>
      <c r="I502" s="81">
        <f t="shared" si="27"/>
        <v>2016</v>
      </c>
      <c r="J502" s="113">
        <f>VLOOKUP(K502,Kontoklasser!$A$1:$E$100,4,FALSE)</f>
        <v>3</v>
      </c>
      <c r="K502" s="94">
        <f t="shared" si="28"/>
        <v>38</v>
      </c>
      <c r="L502" s="97" t="str">
        <f>VLOOKUP(K502,Kontoklasser!$A$1:$E$100,3,FALSE)</f>
        <v xml:space="preserve">Rörelseintäkter </v>
      </c>
    </row>
    <row r="503" spans="1:12" x14ac:dyDescent="0.25">
      <c r="A503" s="8">
        <v>9</v>
      </c>
      <c r="B503" s="21">
        <v>42422</v>
      </c>
      <c r="C503" s="82">
        <v>3910</v>
      </c>
      <c r="D503" s="16" t="s">
        <v>12</v>
      </c>
      <c r="E503" s="19" t="s">
        <v>49</v>
      </c>
      <c r="F503" s="16" t="s">
        <v>190</v>
      </c>
      <c r="G503" s="22">
        <v>-800</v>
      </c>
      <c r="H503" s="61">
        <f t="shared" si="26"/>
        <v>42422</v>
      </c>
      <c r="I503" s="81">
        <f t="shared" si="27"/>
        <v>2016</v>
      </c>
      <c r="J503" s="113">
        <f>VLOOKUP(K503,Kontoklasser!$A$1:$E$100,4,FALSE)</f>
        <v>3</v>
      </c>
      <c r="K503" s="94">
        <f t="shared" si="28"/>
        <v>39</v>
      </c>
      <c r="L503" s="97" t="str">
        <f>VLOOKUP(K503,Kontoklasser!$A$1:$E$100,3,FALSE)</f>
        <v xml:space="preserve">Rörelseintäkter </v>
      </c>
    </row>
    <row r="504" spans="1:12" x14ac:dyDescent="0.25">
      <c r="A504" s="8">
        <v>9</v>
      </c>
      <c r="B504" s="21">
        <v>42422</v>
      </c>
      <c r="C504" s="82">
        <v>1920</v>
      </c>
      <c r="D504" s="16" t="s">
        <v>71</v>
      </c>
      <c r="E504" s="19" t="s">
        <v>49</v>
      </c>
      <c r="F504" s="16" t="s">
        <v>191</v>
      </c>
      <c r="G504" s="22">
        <v>1800</v>
      </c>
      <c r="H504" s="61">
        <f t="shared" si="26"/>
        <v>42422</v>
      </c>
      <c r="I504" s="81">
        <f t="shared" si="27"/>
        <v>2016</v>
      </c>
      <c r="J504" s="113">
        <f>VLOOKUP(K504,Kontoklasser!$A$1:$E$100,4,FALSE)</f>
        <v>1</v>
      </c>
      <c r="K504" s="94">
        <f t="shared" si="28"/>
        <v>19</v>
      </c>
      <c r="L504" s="97" t="str">
        <f>VLOOKUP(K504,Kontoklasser!$A$1:$E$100,3,FALSE)</f>
        <v>Tillgångar</v>
      </c>
    </row>
    <row r="505" spans="1:12" x14ac:dyDescent="0.25">
      <c r="A505" s="8">
        <v>9</v>
      </c>
      <c r="B505" s="21">
        <v>42422</v>
      </c>
      <c r="C505" s="82">
        <v>3890</v>
      </c>
      <c r="D505" s="16" t="s">
        <v>54</v>
      </c>
      <c r="E505" s="19" t="s">
        <v>49</v>
      </c>
      <c r="F505" s="16" t="s">
        <v>191</v>
      </c>
      <c r="G505" s="22">
        <v>-1000</v>
      </c>
      <c r="H505" s="61">
        <f t="shared" si="26"/>
        <v>42422</v>
      </c>
      <c r="I505" s="81">
        <f t="shared" si="27"/>
        <v>2016</v>
      </c>
      <c r="J505" s="113">
        <f>VLOOKUP(K505,Kontoklasser!$A$1:$E$100,4,FALSE)</f>
        <v>3</v>
      </c>
      <c r="K505" s="94">
        <f t="shared" si="28"/>
        <v>38</v>
      </c>
      <c r="L505" s="97" t="str">
        <f>VLOOKUP(K505,Kontoklasser!$A$1:$E$100,3,FALSE)</f>
        <v xml:space="preserve">Rörelseintäkter </v>
      </c>
    </row>
    <row r="506" spans="1:12" x14ac:dyDescent="0.25">
      <c r="A506" s="8">
        <v>9</v>
      </c>
      <c r="B506" s="21">
        <v>42422</v>
      </c>
      <c r="C506" s="82">
        <v>3910</v>
      </c>
      <c r="D506" s="16" t="s">
        <v>12</v>
      </c>
      <c r="E506" s="19" t="s">
        <v>49</v>
      </c>
      <c r="F506" s="16" t="s">
        <v>191</v>
      </c>
      <c r="G506" s="22">
        <v>-800</v>
      </c>
      <c r="H506" s="61">
        <f t="shared" ref="H506:H569" si="29">B506</f>
        <v>42422</v>
      </c>
      <c r="I506" s="81">
        <f t="shared" ref="I506:I569" si="30">YEAR(B506)</f>
        <v>2016</v>
      </c>
      <c r="J506" s="113">
        <f>VLOOKUP(K506,Kontoklasser!$A$1:$E$100,4,FALSE)</f>
        <v>3</v>
      </c>
      <c r="K506" s="94">
        <f t="shared" si="28"/>
        <v>39</v>
      </c>
      <c r="L506" s="97" t="str">
        <f>VLOOKUP(K506,Kontoklasser!$A$1:$E$100,3,FALSE)</f>
        <v xml:space="preserve">Rörelseintäkter </v>
      </c>
    </row>
    <row r="507" spans="1:12" x14ac:dyDescent="0.25">
      <c r="A507" s="8">
        <v>9</v>
      </c>
      <c r="B507" s="21">
        <v>42422</v>
      </c>
      <c r="C507" s="82">
        <v>1920</v>
      </c>
      <c r="D507" s="16" t="s">
        <v>71</v>
      </c>
      <c r="E507" s="19" t="s">
        <v>49</v>
      </c>
      <c r="F507" s="16" t="s">
        <v>192</v>
      </c>
      <c r="G507" s="22">
        <v>1800</v>
      </c>
      <c r="H507" s="61">
        <f t="shared" si="29"/>
        <v>42422</v>
      </c>
      <c r="I507" s="81">
        <f t="shared" si="30"/>
        <v>2016</v>
      </c>
      <c r="J507" s="113">
        <f>VLOOKUP(K507,Kontoklasser!$A$1:$E$100,4,FALSE)</f>
        <v>1</v>
      </c>
      <c r="K507" s="94">
        <f t="shared" si="28"/>
        <v>19</v>
      </c>
      <c r="L507" s="97" t="str">
        <f>VLOOKUP(K507,Kontoklasser!$A$1:$E$100,3,FALSE)</f>
        <v>Tillgångar</v>
      </c>
    </row>
    <row r="508" spans="1:12" x14ac:dyDescent="0.25">
      <c r="A508" s="8">
        <v>9</v>
      </c>
      <c r="B508" s="21">
        <v>42422</v>
      </c>
      <c r="C508" s="82">
        <v>3890</v>
      </c>
      <c r="D508" s="16" t="s">
        <v>54</v>
      </c>
      <c r="E508" s="19" t="s">
        <v>49</v>
      </c>
      <c r="F508" s="16" t="s">
        <v>192</v>
      </c>
      <c r="G508" s="22">
        <v>-1000</v>
      </c>
      <c r="H508" s="61">
        <f t="shared" si="29"/>
        <v>42422</v>
      </c>
      <c r="I508" s="81">
        <f t="shared" si="30"/>
        <v>2016</v>
      </c>
      <c r="J508" s="113">
        <f>VLOOKUP(K508,Kontoklasser!$A$1:$E$100,4,FALSE)</f>
        <v>3</v>
      </c>
      <c r="K508" s="94">
        <f t="shared" si="28"/>
        <v>38</v>
      </c>
      <c r="L508" s="97" t="str">
        <f>VLOOKUP(K508,Kontoklasser!$A$1:$E$100,3,FALSE)</f>
        <v xml:space="preserve">Rörelseintäkter </v>
      </c>
    </row>
    <row r="509" spans="1:12" x14ac:dyDescent="0.25">
      <c r="A509" s="8">
        <v>9</v>
      </c>
      <c r="B509" s="21">
        <v>42422</v>
      </c>
      <c r="C509" s="82">
        <v>3910</v>
      </c>
      <c r="D509" s="16" t="s">
        <v>12</v>
      </c>
      <c r="E509" s="19" t="s">
        <v>49</v>
      </c>
      <c r="F509" s="16" t="s">
        <v>192</v>
      </c>
      <c r="G509" s="22">
        <v>-800</v>
      </c>
      <c r="H509" s="61">
        <f t="shared" si="29"/>
        <v>42422</v>
      </c>
      <c r="I509" s="81">
        <f t="shared" si="30"/>
        <v>2016</v>
      </c>
      <c r="J509" s="113">
        <f>VLOOKUP(K509,Kontoklasser!$A$1:$E$100,4,FALSE)</f>
        <v>3</v>
      </c>
      <c r="K509" s="94">
        <f t="shared" si="28"/>
        <v>39</v>
      </c>
      <c r="L509" s="97" t="str">
        <f>VLOOKUP(K509,Kontoklasser!$A$1:$E$100,3,FALSE)</f>
        <v xml:space="preserve">Rörelseintäkter </v>
      </c>
    </row>
    <row r="510" spans="1:12" x14ac:dyDescent="0.25">
      <c r="A510" s="8">
        <v>9</v>
      </c>
      <c r="B510" s="21">
        <v>42422</v>
      </c>
      <c r="C510" s="82">
        <v>1920</v>
      </c>
      <c r="D510" s="16" t="s">
        <v>71</v>
      </c>
      <c r="E510" s="19" t="s">
        <v>49</v>
      </c>
      <c r="F510" s="16" t="s">
        <v>193</v>
      </c>
      <c r="G510" s="22">
        <v>1800</v>
      </c>
      <c r="H510" s="61">
        <f t="shared" si="29"/>
        <v>42422</v>
      </c>
      <c r="I510" s="81">
        <f t="shared" si="30"/>
        <v>2016</v>
      </c>
      <c r="J510" s="113">
        <f>VLOOKUP(K510,Kontoklasser!$A$1:$E$100,4,FALSE)</f>
        <v>1</v>
      </c>
      <c r="K510" s="94">
        <f t="shared" si="28"/>
        <v>19</v>
      </c>
      <c r="L510" s="97" t="str">
        <f>VLOOKUP(K510,Kontoklasser!$A$1:$E$100,3,FALSE)</f>
        <v>Tillgångar</v>
      </c>
    </row>
    <row r="511" spans="1:12" x14ac:dyDescent="0.25">
      <c r="A511" s="8">
        <v>9</v>
      </c>
      <c r="B511" s="21">
        <v>42422</v>
      </c>
      <c r="C511" s="82">
        <v>3890</v>
      </c>
      <c r="D511" s="16" t="s">
        <v>54</v>
      </c>
      <c r="E511" s="19" t="s">
        <v>49</v>
      </c>
      <c r="F511" s="16" t="s">
        <v>193</v>
      </c>
      <c r="G511" s="22">
        <v>-1000</v>
      </c>
      <c r="H511" s="61">
        <f t="shared" si="29"/>
        <v>42422</v>
      </c>
      <c r="I511" s="81">
        <f t="shared" si="30"/>
        <v>2016</v>
      </c>
      <c r="J511" s="113">
        <f>VLOOKUP(K511,Kontoklasser!$A$1:$E$100,4,FALSE)</f>
        <v>3</v>
      </c>
      <c r="K511" s="94">
        <f t="shared" si="28"/>
        <v>38</v>
      </c>
      <c r="L511" s="97" t="str">
        <f>VLOOKUP(K511,Kontoklasser!$A$1:$E$100,3,FALSE)</f>
        <v xml:space="preserve">Rörelseintäkter </v>
      </c>
    </row>
    <row r="512" spans="1:12" x14ac:dyDescent="0.25">
      <c r="A512" s="8">
        <v>9</v>
      </c>
      <c r="B512" s="21">
        <v>42422</v>
      </c>
      <c r="C512" s="82">
        <v>3910</v>
      </c>
      <c r="D512" s="16" t="s">
        <v>12</v>
      </c>
      <c r="E512" s="19" t="s">
        <v>49</v>
      </c>
      <c r="F512" s="16" t="s">
        <v>193</v>
      </c>
      <c r="G512" s="22">
        <v>-800</v>
      </c>
      <c r="H512" s="61">
        <f t="shared" si="29"/>
        <v>42422</v>
      </c>
      <c r="I512" s="81">
        <f t="shared" si="30"/>
        <v>2016</v>
      </c>
      <c r="J512" s="113">
        <f>VLOOKUP(K512,Kontoklasser!$A$1:$E$100,4,FALSE)</f>
        <v>3</v>
      </c>
      <c r="K512" s="94">
        <f t="shared" si="28"/>
        <v>39</v>
      </c>
      <c r="L512" s="97" t="str">
        <f>VLOOKUP(K512,Kontoklasser!$A$1:$E$100,3,FALSE)</f>
        <v xml:space="preserve">Rörelseintäkter </v>
      </c>
    </row>
    <row r="513" spans="1:12" x14ac:dyDescent="0.25">
      <c r="A513" s="8">
        <v>9</v>
      </c>
      <c r="B513" s="21">
        <v>42422</v>
      </c>
      <c r="C513" s="82">
        <v>1920</v>
      </c>
      <c r="D513" s="16" t="s">
        <v>71</v>
      </c>
      <c r="E513" s="19" t="s">
        <v>49</v>
      </c>
      <c r="F513" s="16" t="s">
        <v>194</v>
      </c>
      <c r="G513" s="22">
        <v>1800</v>
      </c>
      <c r="H513" s="61">
        <f t="shared" si="29"/>
        <v>42422</v>
      </c>
      <c r="I513" s="81">
        <f t="shared" si="30"/>
        <v>2016</v>
      </c>
      <c r="J513" s="113">
        <f>VLOOKUP(K513,Kontoklasser!$A$1:$E$100,4,FALSE)</f>
        <v>1</v>
      </c>
      <c r="K513" s="94">
        <f t="shared" si="28"/>
        <v>19</v>
      </c>
      <c r="L513" s="97" t="str">
        <f>VLOOKUP(K513,Kontoklasser!$A$1:$E$100,3,FALSE)</f>
        <v>Tillgångar</v>
      </c>
    </row>
    <row r="514" spans="1:12" x14ac:dyDescent="0.25">
      <c r="A514" s="8">
        <v>9</v>
      </c>
      <c r="B514" s="21">
        <v>42422</v>
      </c>
      <c r="C514" s="82">
        <v>3890</v>
      </c>
      <c r="D514" s="16" t="s">
        <v>54</v>
      </c>
      <c r="E514" s="19" t="s">
        <v>49</v>
      </c>
      <c r="F514" s="16" t="s">
        <v>194</v>
      </c>
      <c r="G514" s="22">
        <v>-1000</v>
      </c>
      <c r="H514" s="61">
        <f t="shared" si="29"/>
        <v>42422</v>
      </c>
      <c r="I514" s="81">
        <f t="shared" si="30"/>
        <v>2016</v>
      </c>
      <c r="J514" s="113">
        <f>VLOOKUP(K514,Kontoklasser!$A$1:$E$100,4,FALSE)</f>
        <v>3</v>
      </c>
      <c r="K514" s="94">
        <f t="shared" si="28"/>
        <v>38</v>
      </c>
      <c r="L514" s="97" t="str">
        <f>VLOOKUP(K514,Kontoklasser!$A$1:$E$100,3,FALSE)</f>
        <v xml:space="preserve">Rörelseintäkter </v>
      </c>
    </row>
    <row r="515" spans="1:12" x14ac:dyDescent="0.25">
      <c r="A515" s="8">
        <v>9</v>
      </c>
      <c r="B515" s="21">
        <v>42422</v>
      </c>
      <c r="C515" s="82">
        <v>3910</v>
      </c>
      <c r="D515" s="16" t="s">
        <v>12</v>
      </c>
      <c r="E515" s="19" t="s">
        <v>49</v>
      </c>
      <c r="F515" s="16" t="s">
        <v>194</v>
      </c>
      <c r="G515" s="22">
        <v>-800</v>
      </c>
      <c r="H515" s="61">
        <f t="shared" si="29"/>
        <v>42422</v>
      </c>
      <c r="I515" s="81">
        <f t="shared" si="30"/>
        <v>2016</v>
      </c>
      <c r="J515" s="113">
        <f>VLOOKUP(K515,Kontoklasser!$A$1:$E$100,4,FALSE)</f>
        <v>3</v>
      </c>
      <c r="K515" s="94">
        <f t="shared" ref="K515:K578" si="31">LEFT(C515,2)+0</f>
        <v>39</v>
      </c>
      <c r="L515" s="97" t="str">
        <f>VLOOKUP(K515,Kontoklasser!$A$1:$E$100,3,FALSE)</f>
        <v xml:space="preserve">Rörelseintäkter </v>
      </c>
    </row>
    <row r="516" spans="1:12" x14ac:dyDescent="0.25">
      <c r="A516" s="18">
        <v>10</v>
      </c>
      <c r="B516" s="33">
        <v>42432</v>
      </c>
      <c r="C516" s="18">
        <v>3894</v>
      </c>
      <c r="D516" s="23" t="s">
        <v>13</v>
      </c>
      <c r="E516" s="19" t="s">
        <v>49</v>
      </c>
      <c r="F516" s="9" t="s">
        <v>198</v>
      </c>
      <c r="G516" s="11">
        <v>-300</v>
      </c>
      <c r="H516" s="61">
        <f t="shared" si="29"/>
        <v>42432</v>
      </c>
      <c r="I516" s="81">
        <f t="shared" si="30"/>
        <v>2016</v>
      </c>
      <c r="J516" s="113">
        <f>VLOOKUP(K516,Kontoklasser!$A$1:$E$100,4,FALSE)</f>
        <v>3</v>
      </c>
      <c r="K516" s="94">
        <f t="shared" si="31"/>
        <v>38</v>
      </c>
      <c r="L516" s="97" t="str">
        <f>VLOOKUP(K516,Kontoklasser!$A$1:$E$100,3,FALSE)</f>
        <v xml:space="preserve">Rörelseintäkter </v>
      </c>
    </row>
    <row r="517" spans="1:12" x14ac:dyDescent="0.25">
      <c r="A517" s="18">
        <v>10</v>
      </c>
      <c r="B517" s="33">
        <v>42432</v>
      </c>
      <c r="C517" s="82">
        <v>1920</v>
      </c>
      <c r="D517" s="16" t="s">
        <v>71</v>
      </c>
      <c r="E517" s="19" t="s">
        <v>49</v>
      </c>
      <c r="F517" s="9" t="s">
        <v>198</v>
      </c>
      <c r="G517" s="11">
        <v>300</v>
      </c>
      <c r="H517" s="61">
        <f t="shared" si="29"/>
        <v>42432</v>
      </c>
      <c r="I517" s="81">
        <f t="shared" si="30"/>
        <v>2016</v>
      </c>
      <c r="J517" s="113">
        <f>VLOOKUP(K517,Kontoklasser!$A$1:$E$100,4,FALSE)</f>
        <v>1</v>
      </c>
      <c r="K517" s="94">
        <f t="shared" si="31"/>
        <v>19</v>
      </c>
      <c r="L517" s="97" t="str">
        <f>VLOOKUP(K517,Kontoklasser!$A$1:$E$100,3,FALSE)</f>
        <v>Tillgångar</v>
      </c>
    </row>
    <row r="518" spans="1:12" x14ac:dyDescent="0.25">
      <c r="A518" s="8">
        <v>11</v>
      </c>
      <c r="B518" s="21">
        <v>42435</v>
      </c>
      <c r="C518" s="82">
        <v>1910</v>
      </c>
      <c r="D518" s="16" t="s">
        <v>7</v>
      </c>
      <c r="E518" s="19" t="s">
        <v>49</v>
      </c>
      <c r="F518" s="16" t="s">
        <v>102</v>
      </c>
      <c r="G518" s="22">
        <v>3000</v>
      </c>
      <c r="H518" s="61">
        <f t="shared" si="29"/>
        <v>42435</v>
      </c>
      <c r="I518" s="81">
        <f t="shared" si="30"/>
        <v>2016</v>
      </c>
      <c r="J518" s="113">
        <f>VLOOKUP(K518,Kontoklasser!$A$1:$E$100,4,FALSE)</f>
        <v>1</v>
      </c>
      <c r="K518" s="94">
        <f t="shared" si="31"/>
        <v>19</v>
      </c>
      <c r="L518" s="97" t="str">
        <f>VLOOKUP(K518,Kontoklasser!$A$1:$E$100,3,FALSE)</f>
        <v>Tillgångar</v>
      </c>
    </row>
    <row r="519" spans="1:12" x14ac:dyDescent="0.25">
      <c r="A519" s="8">
        <v>11</v>
      </c>
      <c r="B519" s="21">
        <v>42435</v>
      </c>
      <c r="C519" s="82">
        <v>3310</v>
      </c>
      <c r="D519" s="16" t="s">
        <v>57</v>
      </c>
      <c r="E519" s="19" t="s">
        <v>49</v>
      </c>
      <c r="F519" s="16" t="s">
        <v>102</v>
      </c>
      <c r="G519" s="22">
        <v>-3000</v>
      </c>
      <c r="H519" s="61">
        <f t="shared" si="29"/>
        <v>42435</v>
      </c>
      <c r="I519" s="81">
        <f t="shared" si="30"/>
        <v>2016</v>
      </c>
      <c r="J519" s="113">
        <f>VLOOKUP(K519,Kontoklasser!$A$1:$E$100,4,FALSE)</f>
        <v>3</v>
      </c>
      <c r="K519" s="94">
        <f t="shared" si="31"/>
        <v>33</v>
      </c>
      <c r="L519" s="97" t="str">
        <f>VLOOKUP(K519,Kontoklasser!$A$1:$E$100,3,FALSE)</f>
        <v xml:space="preserve">Rörelseintäkter </v>
      </c>
    </row>
    <row r="520" spans="1:12" x14ac:dyDescent="0.25">
      <c r="A520" s="8">
        <v>12</v>
      </c>
      <c r="B520" s="21">
        <v>42440</v>
      </c>
      <c r="C520" s="82">
        <v>1920</v>
      </c>
      <c r="D520" s="16" t="s">
        <v>71</v>
      </c>
      <c r="E520" s="19" t="s">
        <v>49</v>
      </c>
      <c r="F520" s="16" t="s">
        <v>154</v>
      </c>
      <c r="G520" s="11">
        <v>-940</v>
      </c>
      <c r="H520" s="61">
        <f t="shared" si="29"/>
        <v>42440</v>
      </c>
      <c r="I520" s="81">
        <f t="shared" si="30"/>
        <v>2016</v>
      </c>
      <c r="J520" s="113">
        <f>VLOOKUP(K520,Kontoklasser!$A$1:$E$100,4,FALSE)</f>
        <v>1</v>
      </c>
      <c r="K520" s="94">
        <f t="shared" si="31"/>
        <v>19</v>
      </c>
      <c r="L520" s="97" t="str">
        <f>VLOOKUP(K520,Kontoklasser!$A$1:$E$100,3,FALSE)</f>
        <v>Tillgångar</v>
      </c>
    </row>
    <row r="521" spans="1:12" x14ac:dyDescent="0.25">
      <c r="A521" s="8">
        <v>12</v>
      </c>
      <c r="B521" s="21">
        <v>42440</v>
      </c>
      <c r="C521" s="82">
        <v>3310</v>
      </c>
      <c r="D521" s="16" t="s">
        <v>57</v>
      </c>
      <c r="E521" s="19" t="s">
        <v>49</v>
      </c>
      <c r="F521" s="16" t="s">
        <v>154</v>
      </c>
      <c r="G521" s="22">
        <v>940</v>
      </c>
      <c r="H521" s="61">
        <f t="shared" si="29"/>
        <v>42440</v>
      </c>
      <c r="I521" s="81">
        <f t="shared" si="30"/>
        <v>2016</v>
      </c>
      <c r="J521" s="113">
        <f>VLOOKUP(K521,Kontoklasser!$A$1:$E$100,4,FALSE)</f>
        <v>3</v>
      </c>
      <c r="K521" s="94">
        <f t="shared" si="31"/>
        <v>33</v>
      </c>
      <c r="L521" s="97" t="str">
        <f>VLOOKUP(K521,Kontoklasser!$A$1:$E$100,3,FALSE)</f>
        <v xml:space="preserve">Rörelseintäkter </v>
      </c>
    </row>
    <row r="522" spans="1:12" x14ac:dyDescent="0.25">
      <c r="A522" s="8">
        <v>12</v>
      </c>
      <c r="B522" s="21">
        <v>42440</v>
      </c>
      <c r="C522" s="82">
        <v>1920</v>
      </c>
      <c r="D522" s="16" t="s">
        <v>71</v>
      </c>
      <c r="E522" s="19" t="s">
        <v>49</v>
      </c>
      <c r="F522" s="16" t="s">
        <v>217</v>
      </c>
      <c r="G522" s="22">
        <v>-2500</v>
      </c>
      <c r="H522" s="61">
        <f t="shared" si="29"/>
        <v>42440</v>
      </c>
      <c r="I522" s="81">
        <f t="shared" si="30"/>
        <v>2016</v>
      </c>
      <c r="J522" s="113">
        <f>VLOOKUP(K522,Kontoklasser!$A$1:$E$100,4,FALSE)</f>
        <v>1</v>
      </c>
      <c r="K522" s="94">
        <f t="shared" si="31"/>
        <v>19</v>
      </c>
      <c r="L522" s="97" t="str">
        <f>VLOOKUP(K522,Kontoklasser!$A$1:$E$100,3,FALSE)</f>
        <v>Tillgångar</v>
      </c>
    </row>
    <row r="523" spans="1:12" x14ac:dyDescent="0.25">
      <c r="A523" s="8">
        <v>12</v>
      </c>
      <c r="B523" s="21">
        <v>42440</v>
      </c>
      <c r="C523" s="82">
        <v>6450</v>
      </c>
      <c r="D523" s="16" t="s">
        <v>53</v>
      </c>
      <c r="E523" s="18">
        <v>100</v>
      </c>
      <c r="F523" s="16" t="s">
        <v>217</v>
      </c>
      <c r="G523" s="22">
        <v>2500</v>
      </c>
      <c r="H523" s="61">
        <f t="shared" si="29"/>
        <v>42440</v>
      </c>
      <c r="I523" s="81">
        <f t="shared" si="30"/>
        <v>2016</v>
      </c>
      <c r="J523" s="113">
        <f>VLOOKUP(K523,Kontoklasser!$A$1:$E$100,4,FALSE)</f>
        <v>4</v>
      </c>
      <c r="K523" s="94">
        <f t="shared" si="31"/>
        <v>64</v>
      </c>
      <c r="L523" s="97" t="str">
        <f>VLOOKUP(K523,Kontoklasser!$A$1:$E$100,3,FALSE)</f>
        <v xml:space="preserve">Rörelsekostnader </v>
      </c>
    </row>
    <row r="524" spans="1:12" x14ac:dyDescent="0.25">
      <c r="A524" s="8">
        <v>13</v>
      </c>
      <c r="B524" s="21">
        <v>42447</v>
      </c>
      <c r="C524" s="82">
        <v>1920</v>
      </c>
      <c r="D524" s="16" t="s">
        <v>71</v>
      </c>
      <c r="E524" s="19" t="s">
        <v>49</v>
      </c>
      <c r="F524" s="16" t="s">
        <v>208</v>
      </c>
      <c r="G524" s="22">
        <v>-35000</v>
      </c>
      <c r="H524" s="61">
        <f t="shared" si="29"/>
        <v>42447</v>
      </c>
      <c r="I524" s="81">
        <f t="shared" si="30"/>
        <v>2016</v>
      </c>
      <c r="J524" s="113">
        <f>VLOOKUP(K524,Kontoklasser!$A$1:$E$100,4,FALSE)</f>
        <v>1</v>
      </c>
      <c r="K524" s="94">
        <f t="shared" si="31"/>
        <v>19</v>
      </c>
      <c r="L524" s="97" t="str">
        <f>VLOOKUP(K524,Kontoklasser!$A$1:$E$100,3,FALSE)</f>
        <v>Tillgångar</v>
      </c>
    </row>
    <row r="525" spans="1:12" x14ac:dyDescent="0.25">
      <c r="A525" s="8">
        <v>13</v>
      </c>
      <c r="B525" s="21">
        <v>42447</v>
      </c>
      <c r="C525" s="82">
        <v>5110</v>
      </c>
      <c r="D525" s="16" t="s">
        <v>14</v>
      </c>
      <c r="E525" s="19">
        <v>100</v>
      </c>
      <c r="F525" s="16" t="s">
        <v>208</v>
      </c>
      <c r="G525" s="22">
        <v>35000</v>
      </c>
      <c r="H525" s="61">
        <f t="shared" si="29"/>
        <v>42447</v>
      </c>
      <c r="I525" s="81">
        <f t="shared" si="30"/>
        <v>2016</v>
      </c>
      <c r="J525" s="113">
        <f>VLOOKUP(K525,Kontoklasser!$A$1:$E$100,4,FALSE)</f>
        <v>4</v>
      </c>
      <c r="K525" s="94">
        <f t="shared" si="31"/>
        <v>51</v>
      </c>
      <c r="L525" s="97" t="str">
        <f>VLOOKUP(K525,Kontoklasser!$A$1:$E$100,3,FALSE)</f>
        <v xml:space="preserve">Rörelsekostnader </v>
      </c>
    </row>
    <row r="526" spans="1:12" x14ac:dyDescent="0.25">
      <c r="A526" s="18">
        <v>14</v>
      </c>
      <c r="B526" s="32">
        <v>42458</v>
      </c>
      <c r="C526" s="18">
        <v>3894</v>
      </c>
      <c r="D526" s="9" t="s">
        <v>13</v>
      </c>
      <c r="E526" s="19" t="s">
        <v>49</v>
      </c>
      <c r="F526" s="9" t="s">
        <v>198</v>
      </c>
      <c r="G526" s="11">
        <v>-300</v>
      </c>
      <c r="H526" s="61">
        <f t="shared" si="29"/>
        <v>42458</v>
      </c>
      <c r="I526" s="81">
        <f t="shared" si="30"/>
        <v>2016</v>
      </c>
      <c r="J526" s="113">
        <f>VLOOKUP(K526,Kontoklasser!$A$1:$E$100,4,FALSE)</f>
        <v>3</v>
      </c>
      <c r="K526" s="94">
        <f t="shared" si="31"/>
        <v>38</v>
      </c>
      <c r="L526" s="97" t="str">
        <f>VLOOKUP(K526,Kontoklasser!$A$1:$E$100,3,FALSE)</f>
        <v xml:space="preserve">Rörelseintäkter </v>
      </c>
    </row>
    <row r="527" spans="1:12" x14ac:dyDescent="0.25">
      <c r="A527" s="18">
        <v>14</v>
      </c>
      <c r="B527" s="32">
        <v>42458</v>
      </c>
      <c r="C527" s="82">
        <v>1920</v>
      </c>
      <c r="D527" s="16" t="s">
        <v>71</v>
      </c>
      <c r="E527" s="19" t="s">
        <v>49</v>
      </c>
      <c r="F527" s="9" t="s">
        <v>198</v>
      </c>
      <c r="G527" s="11">
        <v>300</v>
      </c>
      <c r="H527" s="61">
        <f t="shared" si="29"/>
        <v>42458</v>
      </c>
      <c r="I527" s="81">
        <f t="shared" si="30"/>
        <v>2016</v>
      </c>
      <c r="J527" s="113">
        <f>VLOOKUP(K527,Kontoklasser!$A$1:$E$100,4,FALSE)</f>
        <v>1</v>
      </c>
      <c r="K527" s="94">
        <f t="shared" si="31"/>
        <v>19</v>
      </c>
      <c r="L527" s="97" t="str">
        <f>VLOOKUP(K527,Kontoklasser!$A$1:$E$100,3,FALSE)</f>
        <v>Tillgångar</v>
      </c>
    </row>
    <row r="528" spans="1:12" x14ac:dyDescent="0.25">
      <c r="A528" s="18">
        <v>15</v>
      </c>
      <c r="B528" s="32">
        <v>42459</v>
      </c>
      <c r="C528" s="18">
        <v>3894</v>
      </c>
      <c r="D528" s="9" t="s">
        <v>13</v>
      </c>
      <c r="E528" s="19" t="s">
        <v>49</v>
      </c>
      <c r="F528" s="9" t="s">
        <v>198</v>
      </c>
      <c r="G528" s="11">
        <v>-300</v>
      </c>
      <c r="H528" s="61">
        <f t="shared" si="29"/>
        <v>42459</v>
      </c>
      <c r="I528" s="81">
        <f t="shared" si="30"/>
        <v>2016</v>
      </c>
      <c r="J528" s="113">
        <f>VLOOKUP(K528,Kontoklasser!$A$1:$E$100,4,FALSE)</f>
        <v>3</v>
      </c>
      <c r="K528" s="94">
        <f t="shared" si="31"/>
        <v>38</v>
      </c>
      <c r="L528" s="97" t="str">
        <f>VLOOKUP(K528,Kontoklasser!$A$1:$E$100,3,FALSE)</f>
        <v xml:space="preserve">Rörelseintäkter </v>
      </c>
    </row>
    <row r="529" spans="1:12" x14ac:dyDescent="0.25">
      <c r="A529" s="18">
        <v>15</v>
      </c>
      <c r="B529" s="32">
        <v>42459</v>
      </c>
      <c r="C529" s="82">
        <v>1920</v>
      </c>
      <c r="D529" s="16" t="s">
        <v>71</v>
      </c>
      <c r="E529" s="19" t="s">
        <v>49</v>
      </c>
      <c r="F529" s="9" t="s">
        <v>198</v>
      </c>
      <c r="G529" s="11">
        <v>300</v>
      </c>
      <c r="H529" s="61">
        <f t="shared" si="29"/>
        <v>42459</v>
      </c>
      <c r="I529" s="81">
        <f t="shared" si="30"/>
        <v>2016</v>
      </c>
      <c r="J529" s="113">
        <f>VLOOKUP(K529,Kontoklasser!$A$1:$E$100,4,FALSE)</f>
        <v>1</v>
      </c>
      <c r="K529" s="94">
        <f t="shared" si="31"/>
        <v>19</v>
      </c>
      <c r="L529" s="97" t="str">
        <f>VLOOKUP(K529,Kontoklasser!$A$1:$E$100,3,FALSE)</f>
        <v>Tillgångar</v>
      </c>
    </row>
    <row r="530" spans="1:12" x14ac:dyDescent="0.25">
      <c r="A530" s="8">
        <v>16</v>
      </c>
      <c r="B530" s="21">
        <v>42460</v>
      </c>
      <c r="C530" s="82">
        <v>1920</v>
      </c>
      <c r="D530" s="16" t="s">
        <v>71</v>
      </c>
      <c r="E530" s="19" t="s">
        <v>49</v>
      </c>
      <c r="F530" s="16" t="s">
        <v>199</v>
      </c>
      <c r="G530" s="22">
        <v>1500</v>
      </c>
      <c r="H530" s="61">
        <f t="shared" si="29"/>
        <v>42460</v>
      </c>
      <c r="I530" s="81">
        <f t="shared" si="30"/>
        <v>2016</v>
      </c>
      <c r="J530" s="113">
        <f>VLOOKUP(K530,Kontoklasser!$A$1:$E$100,4,FALSE)</f>
        <v>1</v>
      </c>
      <c r="K530" s="94">
        <f t="shared" si="31"/>
        <v>19</v>
      </c>
      <c r="L530" s="97" t="str">
        <f>VLOOKUP(K530,Kontoklasser!$A$1:$E$100,3,FALSE)</f>
        <v>Tillgångar</v>
      </c>
    </row>
    <row r="531" spans="1:12" x14ac:dyDescent="0.25">
      <c r="A531" s="8">
        <v>16</v>
      </c>
      <c r="B531" s="21">
        <v>42460</v>
      </c>
      <c r="C531" s="82">
        <v>3896</v>
      </c>
      <c r="D531" s="16" t="s">
        <v>146</v>
      </c>
      <c r="E531" s="19" t="s">
        <v>49</v>
      </c>
      <c r="F531" s="16" t="s">
        <v>199</v>
      </c>
      <c r="G531" s="22">
        <v>-1500</v>
      </c>
      <c r="H531" s="61">
        <f t="shared" si="29"/>
        <v>42460</v>
      </c>
      <c r="I531" s="81">
        <f t="shared" si="30"/>
        <v>2016</v>
      </c>
      <c r="J531" s="113">
        <f>VLOOKUP(K531,Kontoklasser!$A$1:$E$100,4,FALSE)</f>
        <v>3</v>
      </c>
      <c r="K531" s="94">
        <f t="shared" si="31"/>
        <v>38</v>
      </c>
      <c r="L531" s="97" t="str">
        <f>VLOOKUP(K531,Kontoklasser!$A$1:$E$100,3,FALSE)</f>
        <v xml:space="preserve">Rörelseintäkter </v>
      </c>
    </row>
    <row r="532" spans="1:12" x14ac:dyDescent="0.25">
      <c r="A532" s="18">
        <v>17</v>
      </c>
      <c r="B532" s="33">
        <v>42474</v>
      </c>
      <c r="C532" s="18">
        <v>3894</v>
      </c>
      <c r="D532" s="23" t="s">
        <v>13</v>
      </c>
      <c r="E532" s="19" t="s">
        <v>49</v>
      </c>
      <c r="F532" s="9" t="s">
        <v>198</v>
      </c>
      <c r="G532" s="11">
        <v>-300</v>
      </c>
      <c r="H532" s="61">
        <f t="shared" si="29"/>
        <v>42474</v>
      </c>
      <c r="I532" s="81">
        <f t="shared" si="30"/>
        <v>2016</v>
      </c>
      <c r="J532" s="113">
        <f>VLOOKUP(K532,Kontoklasser!$A$1:$E$100,4,FALSE)</f>
        <v>3</v>
      </c>
      <c r="K532" s="94">
        <f t="shared" si="31"/>
        <v>38</v>
      </c>
      <c r="L532" s="97" t="str">
        <f>VLOOKUP(K532,Kontoklasser!$A$1:$E$100,3,FALSE)</f>
        <v xml:space="preserve">Rörelseintäkter </v>
      </c>
    </row>
    <row r="533" spans="1:12" x14ac:dyDescent="0.25">
      <c r="A533" s="18">
        <v>17</v>
      </c>
      <c r="B533" s="33">
        <v>42474</v>
      </c>
      <c r="C533" s="82">
        <v>1920</v>
      </c>
      <c r="D533" s="16" t="s">
        <v>71</v>
      </c>
      <c r="E533" s="19" t="s">
        <v>49</v>
      </c>
      <c r="F533" s="9" t="s">
        <v>198</v>
      </c>
      <c r="G533" s="11">
        <v>300</v>
      </c>
      <c r="H533" s="61">
        <f t="shared" si="29"/>
        <v>42474</v>
      </c>
      <c r="I533" s="81">
        <f t="shared" si="30"/>
        <v>2016</v>
      </c>
      <c r="J533" s="113">
        <f>VLOOKUP(K533,Kontoklasser!$A$1:$E$100,4,FALSE)</f>
        <v>1</v>
      </c>
      <c r="K533" s="94">
        <f t="shared" si="31"/>
        <v>19</v>
      </c>
      <c r="L533" s="97" t="str">
        <f>VLOOKUP(K533,Kontoklasser!$A$1:$E$100,3,FALSE)</f>
        <v>Tillgångar</v>
      </c>
    </row>
    <row r="534" spans="1:12" x14ac:dyDescent="0.25">
      <c r="A534" s="18">
        <v>17</v>
      </c>
      <c r="B534" s="32">
        <v>42474</v>
      </c>
      <c r="C534" s="18">
        <v>3894</v>
      </c>
      <c r="D534" s="9" t="s">
        <v>13</v>
      </c>
      <c r="E534" s="19" t="s">
        <v>49</v>
      </c>
      <c r="F534" s="9" t="s">
        <v>198</v>
      </c>
      <c r="G534" s="11">
        <v>-300</v>
      </c>
      <c r="H534" s="61">
        <f t="shared" si="29"/>
        <v>42474</v>
      </c>
      <c r="I534" s="81">
        <f t="shared" si="30"/>
        <v>2016</v>
      </c>
      <c r="J534" s="113">
        <f>VLOOKUP(K534,Kontoklasser!$A$1:$E$100,4,FALSE)</f>
        <v>3</v>
      </c>
      <c r="K534" s="94">
        <f t="shared" si="31"/>
        <v>38</v>
      </c>
      <c r="L534" s="97" t="str">
        <f>VLOOKUP(K534,Kontoklasser!$A$1:$E$100,3,FALSE)</f>
        <v xml:space="preserve">Rörelseintäkter </v>
      </c>
    </row>
    <row r="535" spans="1:12" x14ac:dyDescent="0.25">
      <c r="A535" s="18">
        <v>17</v>
      </c>
      <c r="B535" s="32">
        <v>42474</v>
      </c>
      <c r="C535" s="82">
        <v>1920</v>
      </c>
      <c r="D535" s="16" t="s">
        <v>71</v>
      </c>
      <c r="E535" s="19" t="s">
        <v>49</v>
      </c>
      <c r="F535" s="9" t="s">
        <v>198</v>
      </c>
      <c r="G535" s="11">
        <v>300</v>
      </c>
      <c r="H535" s="61">
        <f t="shared" si="29"/>
        <v>42474</v>
      </c>
      <c r="I535" s="81">
        <f t="shared" si="30"/>
        <v>2016</v>
      </c>
      <c r="J535" s="113">
        <f>VLOOKUP(K535,Kontoklasser!$A$1:$E$100,4,FALSE)</f>
        <v>1</v>
      </c>
      <c r="K535" s="94">
        <f t="shared" si="31"/>
        <v>19</v>
      </c>
      <c r="L535" s="97" t="str">
        <f>VLOOKUP(K535,Kontoklasser!$A$1:$E$100,3,FALSE)</f>
        <v>Tillgångar</v>
      </c>
    </row>
    <row r="536" spans="1:12" x14ac:dyDescent="0.25">
      <c r="A536" s="18">
        <v>17</v>
      </c>
      <c r="B536" s="32">
        <v>42474</v>
      </c>
      <c r="C536" s="18">
        <v>3894</v>
      </c>
      <c r="D536" s="9" t="s">
        <v>13</v>
      </c>
      <c r="E536" s="19" t="s">
        <v>49</v>
      </c>
      <c r="F536" s="9" t="s">
        <v>198</v>
      </c>
      <c r="G536" s="11">
        <v>-300</v>
      </c>
      <c r="H536" s="61">
        <f t="shared" si="29"/>
        <v>42474</v>
      </c>
      <c r="I536" s="81">
        <f t="shared" si="30"/>
        <v>2016</v>
      </c>
      <c r="J536" s="113">
        <f>VLOOKUP(K536,Kontoklasser!$A$1:$E$100,4,FALSE)</f>
        <v>3</v>
      </c>
      <c r="K536" s="94">
        <f t="shared" si="31"/>
        <v>38</v>
      </c>
      <c r="L536" s="97" t="str">
        <f>VLOOKUP(K536,Kontoklasser!$A$1:$E$100,3,FALSE)</f>
        <v xml:space="preserve">Rörelseintäkter </v>
      </c>
    </row>
    <row r="537" spans="1:12" x14ac:dyDescent="0.25">
      <c r="A537" s="18">
        <v>17</v>
      </c>
      <c r="B537" s="32">
        <v>42474</v>
      </c>
      <c r="C537" s="82">
        <v>1920</v>
      </c>
      <c r="D537" s="16" t="s">
        <v>71</v>
      </c>
      <c r="E537" s="19" t="s">
        <v>49</v>
      </c>
      <c r="F537" s="9" t="s">
        <v>198</v>
      </c>
      <c r="G537" s="11">
        <v>300</v>
      </c>
      <c r="H537" s="61">
        <f t="shared" si="29"/>
        <v>42474</v>
      </c>
      <c r="I537" s="81">
        <f t="shared" si="30"/>
        <v>2016</v>
      </c>
      <c r="J537" s="113">
        <f>VLOOKUP(K537,Kontoklasser!$A$1:$E$100,4,FALSE)</f>
        <v>1</v>
      </c>
      <c r="K537" s="94">
        <f t="shared" si="31"/>
        <v>19</v>
      </c>
      <c r="L537" s="97" t="str">
        <f>VLOOKUP(K537,Kontoklasser!$A$1:$E$100,3,FALSE)</f>
        <v>Tillgångar</v>
      </c>
    </row>
    <row r="538" spans="1:12" x14ac:dyDescent="0.25">
      <c r="A538" s="18">
        <v>18</v>
      </c>
      <c r="B538" s="33">
        <v>42475</v>
      </c>
      <c r="C538" s="18">
        <v>3894</v>
      </c>
      <c r="D538" s="23" t="s">
        <v>13</v>
      </c>
      <c r="E538" s="19" t="s">
        <v>49</v>
      </c>
      <c r="F538" s="9" t="s">
        <v>198</v>
      </c>
      <c r="G538" s="11">
        <v>-300</v>
      </c>
      <c r="H538" s="61">
        <f t="shared" si="29"/>
        <v>42475</v>
      </c>
      <c r="I538" s="81">
        <f t="shared" si="30"/>
        <v>2016</v>
      </c>
      <c r="J538" s="113">
        <f>VLOOKUP(K538,Kontoklasser!$A$1:$E$100,4,FALSE)</f>
        <v>3</v>
      </c>
      <c r="K538" s="94">
        <f t="shared" si="31"/>
        <v>38</v>
      </c>
      <c r="L538" s="97" t="str">
        <f>VLOOKUP(K538,Kontoklasser!$A$1:$E$100,3,FALSE)</f>
        <v xml:space="preserve">Rörelseintäkter </v>
      </c>
    </row>
    <row r="539" spans="1:12" x14ac:dyDescent="0.25">
      <c r="A539" s="18">
        <v>18</v>
      </c>
      <c r="B539" s="32">
        <v>42475</v>
      </c>
      <c r="C539" s="82">
        <v>1920</v>
      </c>
      <c r="D539" s="16" t="s">
        <v>71</v>
      </c>
      <c r="E539" s="19" t="s">
        <v>49</v>
      </c>
      <c r="F539" s="9" t="s">
        <v>198</v>
      </c>
      <c r="G539" s="11">
        <v>300</v>
      </c>
      <c r="H539" s="61">
        <f t="shared" si="29"/>
        <v>42475</v>
      </c>
      <c r="I539" s="81">
        <f t="shared" si="30"/>
        <v>2016</v>
      </c>
      <c r="J539" s="113">
        <f>VLOOKUP(K539,Kontoklasser!$A$1:$E$100,4,FALSE)</f>
        <v>1</v>
      </c>
      <c r="K539" s="94">
        <f t="shared" si="31"/>
        <v>19</v>
      </c>
      <c r="L539" s="97" t="str">
        <f>VLOOKUP(K539,Kontoklasser!$A$1:$E$100,3,FALSE)</f>
        <v>Tillgångar</v>
      </c>
    </row>
    <row r="540" spans="1:12" x14ac:dyDescent="0.25">
      <c r="A540" s="18">
        <v>18</v>
      </c>
      <c r="B540" s="32">
        <v>42475</v>
      </c>
      <c r="C540" s="18">
        <v>3894</v>
      </c>
      <c r="D540" s="9" t="s">
        <v>13</v>
      </c>
      <c r="E540" s="19" t="s">
        <v>49</v>
      </c>
      <c r="F540" s="9" t="s">
        <v>198</v>
      </c>
      <c r="G540" s="11">
        <v>-300</v>
      </c>
      <c r="H540" s="61">
        <f t="shared" si="29"/>
        <v>42475</v>
      </c>
      <c r="I540" s="81">
        <f t="shared" si="30"/>
        <v>2016</v>
      </c>
      <c r="J540" s="113">
        <f>VLOOKUP(K540,Kontoklasser!$A$1:$E$100,4,FALSE)</f>
        <v>3</v>
      </c>
      <c r="K540" s="94">
        <f t="shared" si="31"/>
        <v>38</v>
      </c>
      <c r="L540" s="97" t="str">
        <f>VLOOKUP(K540,Kontoklasser!$A$1:$E$100,3,FALSE)</f>
        <v xml:space="preserve">Rörelseintäkter </v>
      </c>
    </row>
    <row r="541" spans="1:12" x14ac:dyDescent="0.25">
      <c r="A541" s="18">
        <v>18</v>
      </c>
      <c r="B541" s="33">
        <v>42475</v>
      </c>
      <c r="C541" s="82">
        <v>1920</v>
      </c>
      <c r="D541" s="16" t="s">
        <v>71</v>
      </c>
      <c r="E541" s="19" t="s">
        <v>49</v>
      </c>
      <c r="F541" s="9" t="s">
        <v>198</v>
      </c>
      <c r="G541" s="11">
        <v>300</v>
      </c>
      <c r="H541" s="61">
        <f t="shared" si="29"/>
        <v>42475</v>
      </c>
      <c r="I541" s="81">
        <f t="shared" si="30"/>
        <v>2016</v>
      </c>
      <c r="J541" s="113">
        <f>VLOOKUP(K541,Kontoklasser!$A$1:$E$100,4,FALSE)</f>
        <v>1</v>
      </c>
      <c r="K541" s="94">
        <f t="shared" si="31"/>
        <v>19</v>
      </c>
      <c r="L541" s="97" t="str">
        <f>VLOOKUP(K541,Kontoklasser!$A$1:$E$100,3,FALSE)</f>
        <v>Tillgångar</v>
      </c>
    </row>
    <row r="542" spans="1:12" x14ac:dyDescent="0.25">
      <c r="A542" s="18">
        <v>19</v>
      </c>
      <c r="B542" s="32">
        <v>42478</v>
      </c>
      <c r="C542" s="18">
        <v>3894</v>
      </c>
      <c r="D542" s="23" t="s">
        <v>13</v>
      </c>
      <c r="E542" s="19" t="s">
        <v>49</v>
      </c>
      <c r="F542" s="9" t="s">
        <v>198</v>
      </c>
      <c r="G542" s="11">
        <v>-300</v>
      </c>
      <c r="H542" s="61">
        <f t="shared" si="29"/>
        <v>42478</v>
      </c>
      <c r="I542" s="81">
        <f t="shared" si="30"/>
        <v>2016</v>
      </c>
      <c r="J542" s="113">
        <f>VLOOKUP(K542,Kontoklasser!$A$1:$E$100,4,FALSE)</f>
        <v>3</v>
      </c>
      <c r="K542" s="94">
        <f t="shared" si="31"/>
        <v>38</v>
      </c>
      <c r="L542" s="97" t="str">
        <f>VLOOKUP(K542,Kontoklasser!$A$1:$E$100,3,FALSE)</f>
        <v xml:space="preserve">Rörelseintäkter </v>
      </c>
    </row>
    <row r="543" spans="1:12" x14ac:dyDescent="0.25">
      <c r="A543" s="18">
        <v>19</v>
      </c>
      <c r="B543" s="32">
        <v>42478</v>
      </c>
      <c r="C543" s="82">
        <v>1920</v>
      </c>
      <c r="D543" s="16" t="s">
        <v>71</v>
      </c>
      <c r="E543" s="19" t="s">
        <v>49</v>
      </c>
      <c r="F543" s="9" t="s">
        <v>198</v>
      </c>
      <c r="G543" s="11">
        <v>300</v>
      </c>
      <c r="H543" s="61">
        <f t="shared" si="29"/>
        <v>42478</v>
      </c>
      <c r="I543" s="81">
        <f t="shared" si="30"/>
        <v>2016</v>
      </c>
      <c r="J543" s="113">
        <f>VLOOKUP(K543,Kontoklasser!$A$1:$E$100,4,FALSE)</f>
        <v>1</v>
      </c>
      <c r="K543" s="94">
        <f t="shared" si="31"/>
        <v>19</v>
      </c>
      <c r="L543" s="97" t="str">
        <f>VLOOKUP(K543,Kontoklasser!$A$1:$E$100,3,FALSE)</f>
        <v>Tillgångar</v>
      </c>
    </row>
    <row r="544" spans="1:12" x14ac:dyDescent="0.25">
      <c r="A544" s="18">
        <v>19</v>
      </c>
      <c r="B544" s="33">
        <v>42478</v>
      </c>
      <c r="C544" s="18">
        <v>3894</v>
      </c>
      <c r="D544" s="23" t="s">
        <v>13</v>
      </c>
      <c r="E544" s="19" t="s">
        <v>49</v>
      </c>
      <c r="F544" s="9" t="s">
        <v>198</v>
      </c>
      <c r="G544" s="11">
        <v>-300</v>
      </c>
      <c r="H544" s="61">
        <f t="shared" si="29"/>
        <v>42478</v>
      </c>
      <c r="I544" s="81">
        <f t="shared" si="30"/>
        <v>2016</v>
      </c>
      <c r="J544" s="113">
        <f>VLOOKUP(K544,Kontoklasser!$A$1:$E$100,4,FALSE)</f>
        <v>3</v>
      </c>
      <c r="K544" s="94">
        <f t="shared" si="31"/>
        <v>38</v>
      </c>
      <c r="L544" s="97" t="str">
        <f>VLOOKUP(K544,Kontoklasser!$A$1:$E$100,3,FALSE)</f>
        <v xml:space="preserve">Rörelseintäkter </v>
      </c>
    </row>
    <row r="545" spans="1:12" x14ac:dyDescent="0.25">
      <c r="A545" s="18">
        <v>19</v>
      </c>
      <c r="B545" s="33">
        <v>42478</v>
      </c>
      <c r="C545" s="82">
        <v>1920</v>
      </c>
      <c r="D545" s="16" t="s">
        <v>71</v>
      </c>
      <c r="E545" s="19" t="s">
        <v>49</v>
      </c>
      <c r="F545" s="9" t="s">
        <v>198</v>
      </c>
      <c r="G545" s="11">
        <v>300</v>
      </c>
      <c r="H545" s="61">
        <f t="shared" si="29"/>
        <v>42478</v>
      </c>
      <c r="I545" s="81">
        <f t="shared" si="30"/>
        <v>2016</v>
      </c>
      <c r="J545" s="113">
        <f>VLOOKUP(K545,Kontoklasser!$A$1:$E$100,4,FALSE)</f>
        <v>1</v>
      </c>
      <c r="K545" s="94">
        <f t="shared" si="31"/>
        <v>19</v>
      </c>
      <c r="L545" s="97" t="str">
        <f>VLOOKUP(K545,Kontoklasser!$A$1:$E$100,3,FALSE)</f>
        <v>Tillgångar</v>
      </c>
    </row>
    <row r="546" spans="1:12" x14ac:dyDescent="0.25">
      <c r="A546" s="18">
        <v>19</v>
      </c>
      <c r="B546" s="32">
        <v>42478</v>
      </c>
      <c r="C546" s="18">
        <v>3894</v>
      </c>
      <c r="D546" s="9" t="s">
        <v>13</v>
      </c>
      <c r="E546" s="19" t="s">
        <v>49</v>
      </c>
      <c r="F546" s="9" t="s">
        <v>198</v>
      </c>
      <c r="G546" s="11">
        <v>-300</v>
      </c>
      <c r="H546" s="61">
        <f t="shared" si="29"/>
        <v>42478</v>
      </c>
      <c r="I546" s="81">
        <f t="shared" si="30"/>
        <v>2016</v>
      </c>
      <c r="J546" s="113">
        <f>VLOOKUP(K546,Kontoklasser!$A$1:$E$100,4,FALSE)</f>
        <v>3</v>
      </c>
      <c r="K546" s="94">
        <f t="shared" si="31"/>
        <v>38</v>
      </c>
      <c r="L546" s="97" t="str">
        <f>VLOOKUP(K546,Kontoklasser!$A$1:$E$100,3,FALSE)</f>
        <v xml:space="preserve">Rörelseintäkter </v>
      </c>
    </row>
    <row r="547" spans="1:12" x14ac:dyDescent="0.25">
      <c r="A547" s="18">
        <v>19</v>
      </c>
      <c r="B547" s="32">
        <v>42478</v>
      </c>
      <c r="C547" s="82">
        <v>1920</v>
      </c>
      <c r="D547" s="16" t="s">
        <v>71</v>
      </c>
      <c r="E547" s="19" t="s">
        <v>49</v>
      </c>
      <c r="F547" s="9" t="s">
        <v>198</v>
      </c>
      <c r="G547" s="11">
        <v>300</v>
      </c>
      <c r="H547" s="61">
        <f t="shared" si="29"/>
        <v>42478</v>
      </c>
      <c r="I547" s="81">
        <f t="shared" si="30"/>
        <v>2016</v>
      </c>
      <c r="J547" s="113">
        <f>VLOOKUP(K547,Kontoklasser!$A$1:$E$100,4,FALSE)</f>
        <v>1</v>
      </c>
      <c r="K547" s="94">
        <f t="shared" si="31"/>
        <v>19</v>
      </c>
      <c r="L547" s="97" t="str">
        <f>VLOOKUP(K547,Kontoklasser!$A$1:$E$100,3,FALSE)</f>
        <v>Tillgångar</v>
      </c>
    </row>
    <row r="548" spans="1:12" x14ac:dyDescent="0.25">
      <c r="A548" s="8">
        <v>19</v>
      </c>
      <c r="B548" s="21">
        <v>42478</v>
      </c>
      <c r="C548" s="82">
        <v>1920</v>
      </c>
      <c r="D548" s="16" t="s">
        <v>71</v>
      </c>
      <c r="E548" s="19" t="s">
        <v>49</v>
      </c>
      <c r="F548" s="16" t="s">
        <v>200</v>
      </c>
      <c r="G548" s="22">
        <v>1500</v>
      </c>
      <c r="H548" s="61">
        <f t="shared" si="29"/>
        <v>42478</v>
      </c>
      <c r="I548" s="81">
        <f t="shared" si="30"/>
        <v>2016</v>
      </c>
      <c r="J548" s="113">
        <f>VLOOKUP(K548,Kontoklasser!$A$1:$E$100,4,FALSE)</f>
        <v>1</v>
      </c>
      <c r="K548" s="94">
        <f t="shared" si="31"/>
        <v>19</v>
      </c>
      <c r="L548" s="97" t="str">
        <f>VLOOKUP(K548,Kontoklasser!$A$1:$E$100,3,FALSE)</f>
        <v>Tillgångar</v>
      </c>
    </row>
    <row r="549" spans="1:12" x14ac:dyDescent="0.25">
      <c r="A549" s="8">
        <v>19</v>
      </c>
      <c r="B549" s="21">
        <v>42478</v>
      </c>
      <c r="C549" s="82">
        <v>3896</v>
      </c>
      <c r="D549" s="16" t="s">
        <v>146</v>
      </c>
      <c r="E549" s="19" t="s">
        <v>49</v>
      </c>
      <c r="F549" s="16" t="s">
        <v>200</v>
      </c>
      <c r="G549" s="22">
        <v>-1500</v>
      </c>
      <c r="H549" s="61">
        <f t="shared" si="29"/>
        <v>42478</v>
      </c>
      <c r="I549" s="81">
        <f t="shared" si="30"/>
        <v>2016</v>
      </c>
      <c r="J549" s="113">
        <f>VLOOKUP(K549,Kontoklasser!$A$1:$E$100,4,FALSE)</f>
        <v>3</v>
      </c>
      <c r="K549" s="94">
        <f t="shared" si="31"/>
        <v>38</v>
      </c>
      <c r="L549" s="97" t="str">
        <f>VLOOKUP(K549,Kontoklasser!$A$1:$E$100,3,FALSE)</f>
        <v xml:space="preserve">Rörelseintäkter </v>
      </c>
    </row>
    <row r="550" spans="1:12" x14ac:dyDescent="0.25">
      <c r="A550" s="18">
        <v>20</v>
      </c>
      <c r="B550" s="33">
        <v>42482</v>
      </c>
      <c r="C550" s="18">
        <v>3894</v>
      </c>
      <c r="D550" s="9" t="s">
        <v>13</v>
      </c>
      <c r="E550" s="19" t="s">
        <v>49</v>
      </c>
      <c r="F550" s="9" t="s">
        <v>198</v>
      </c>
      <c r="G550" s="11">
        <v>-300</v>
      </c>
      <c r="H550" s="61">
        <f t="shared" si="29"/>
        <v>42482</v>
      </c>
      <c r="I550" s="81">
        <f t="shared" si="30"/>
        <v>2016</v>
      </c>
      <c r="J550" s="113">
        <f>VLOOKUP(K550,Kontoklasser!$A$1:$E$100,4,FALSE)</f>
        <v>3</v>
      </c>
      <c r="K550" s="94">
        <f t="shared" si="31"/>
        <v>38</v>
      </c>
      <c r="L550" s="97" t="str">
        <f>VLOOKUP(K550,Kontoklasser!$A$1:$E$100,3,FALSE)</f>
        <v xml:space="preserve">Rörelseintäkter </v>
      </c>
    </row>
    <row r="551" spans="1:12" x14ac:dyDescent="0.25">
      <c r="A551" s="18">
        <v>20</v>
      </c>
      <c r="B551" s="33">
        <v>42482</v>
      </c>
      <c r="C551" s="82">
        <v>1920</v>
      </c>
      <c r="D551" s="16" t="s">
        <v>71</v>
      </c>
      <c r="E551" s="19" t="s">
        <v>49</v>
      </c>
      <c r="F551" s="9" t="s">
        <v>198</v>
      </c>
      <c r="G551" s="11">
        <v>300</v>
      </c>
      <c r="H551" s="61">
        <f t="shared" si="29"/>
        <v>42482</v>
      </c>
      <c r="I551" s="81">
        <f t="shared" si="30"/>
        <v>2016</v>
      </c>
      <c r="J551" s="113">
        <f>VLOOKUP(K551,Kontoklasser!$A$1:$E$100,4,FALSE)</f>
        <v>1</v>
      </c>
      <c r="K551" s="94">
        <f t="shared" si="31"/>
        <v>19</v>
      </c>
      <c r="L551" s="97" t="str">
        <f>VLOOKUP(K551,Kontoklasser!$A$1:$E$100,3,FALSE)</f>
        <v>Tillgångar</v>
      </c>
    </row>
    <row r="552" spans="1:12" x14ac:dyDescent="0.25">
      <c r="A552" s="18">
        <v>21</v>
      </c>
      <c r="B552" s="32">
        <v>42485</v>
      </c>
      <c r="C552" s="18">
        <v>3894</v>
      </c>
      <c r="D552" s="9" t="s">
        <v>13</v>
      </c>
      <c r="E552" s="19" t="s">
        <v>49</v>
      </c>
      <c r="F552" s="9" t="s">
        <v>198</v>
      </c>
      <c r="G552" s="11">
        <v>-300</v>
      </c>
      <c r="H552" s="61">
        <f t="shared" si="29"/>
        <v>42485</v>
      </c>
      <c r="I552" s="81">
        <f t="shared" si="30"/>
        <v>2016</v>
      </c>
      <c r="J552" s="113">
        <f>VLOOKUP(K552,Kontoklasser!$A$1:$E$100,4,FALSE)</f>
        <v>3</v>
      </c>
      <c r="K552" s="94">
        <f t="shared" si="31"/>
        <v>38</v>
      </c>
      <c r="L552" s="97" t="str">
        <f>VLOOKUP(K552,Kontoklasser!$A$1:$E$100,3,FALSE)</f>
        <v xml:space="preserve">Rörelseintäkter </v>
      </c>
    </row>
    <row r="553" spans="1:12" x14ac:dyDescent="0.25">
      <c r="A553" s="18">
        <v>21</v>
      </c>
      <c r="B553" s="33">
        <v>42485</v>
      </c>
      <c r="C553" s="82">
        <v>1920</v>
      </c>
      <c r="D553" s="16" t="s">
        <v>71</v>
      </c>
      <c r="E553" s="19" t="s">
        <v>49</v>
      </c>
      <c r="F553" s="9" t="s">
        <v>198</v>
      </c>
      <c r="G553" s="11">
        <v>300</v>
      </c>
      <c r="H553" s="61">
        <f t="shared" si="29"/>
        <v>42485</v>
      </c>
      <c r="I553" s="81">
        <f t="shared" si="30"/>
        <v>2016</v>
      </c>
      <c r="J553" s="113">
        <f>VLOOKUP(K553,Kontoklasser!$A$1:$E$100,4,FALSE)</f>
        <v>1</v>
      </c>
      <c r="K553" s="94">
        <f t="shared" si="31"/>
        <v>19</v>
      </c>
      <c r="L553" s="97" t="str">
        <f>VLOOKUP(K553,Kontoklasser!$A$1:$E$100,3,FALSE)</f>
        <v>Tillgångar</v>
      </c>
    </row>
    <row r="554" spans="1:12" x14ac:dyDescent="0.25">
      <c r="A554" s="18">
        <v>21</v>
      </c>
      <c r="B554" s="33">
        <v>42485</v>
      </c>
      <c r="C554" s="18">
        <v>3894</v>
      </c>
      <c r="D554" s="9" t="s">
        <v>13</v>
      </c>
      <c r="E554" s="19" t="s">
        <v>49</v>
      </c>
      <c r="F554" s="9" t="s">
        <v>198</v>
      </c>
      <c r="G554" s="11">
        <v>-300</v>
      </c>
      <c r="H554" s="61">
        <f t="shared" si="29"/>
        <v>42485</v>
      </c>
      <c r="I554" s="81">
        <f t="shared" si="30"/>
        <v>2016</v>
      </c>
      <c r="J554" s="113">
        <f>VLOOKUP(K554,Kontoklasser!$A$1:$E$100,4,FALSE)</f>
        <v>3</v>
      </c>
      <c r="K554" s="94">
        <f t="shared" si="31"/>
        <v>38</v>
      </c>
      <c r="L554" s="97" t="str">
        <f>VLOOKUP(K554,Kontoklasser!$A$1:$E$100,3,FALSE)</f>
        <v xml:space="preserve">Rörelseintäkter </v>
      </c>
    </row>
    <row r="555" spans="1:12" x14ac:dyDescent="0.25">
      <c r="A555" s="18">
        <v>21</v>
      </c>
      <c r="B555" s="32">
        <v>42485</v>
      </c>
      <c r="C555" s="82">
        <v>1920</v>
      </c>
      <c r="D555" s="16" t="s">
        <v>71</v>
      </c>
      <c r="E555" s="19" t="s">
        <v>49</v>
      </c>
      <c r="F555" s="9" t="s">
        <v>198</v>
      </c>
      <c r="G555" s="11">
        <v>300</v>
      </c>
      <c r="H555" s="61">
        <f t="shared" si="29"/>
        <v>42485</v>
      </c>
      <c r="I555" s="81">
        <f t="shared" si="30"/>
        <v>2016</v>
      </c>
      <c r="J555" s="113">
        <f>VLOOKUP(K555,Kontoklasser!$A$1:$E$100,4,FALSE)</f>
        <v>1</v>
      </c>
      <c r="K555" s="94">
        <f t="shared" si="31"/>
        <v>19</v>
      </c>
      <c r="L555" s="97" t="str">
        <f>VLOOKUP(K555,Kontoklasser!$A$1:$E$100,3,FALSE)</f>
        <v>Tillgångar</v>
      </c>
    </row>
    <row r="556" spans="1:12" x14ac:dyDescent="0.25">
      <c r="A556" s="18">
        <v>22</v>
      </c>
      <c r="B556" s="32">
        <v>42486</v>
      </c>
      <c r="C556" s="18">
        <v>3894</v>
      </c>
      <c r="D556" s="9" t="s">
        <v>13</v>
      </c>
      <c r="E556" s="19" t="s">
        <v>49</v>
      </c>
      <c r="F556" s="9" t="s">
        <v>198</v>
      </c>
      <c r="G556" s="11">
        <v>-300</v>
      </c>
      <c r="H556" s="61">
        <f t="shared" si="29"/>
        <v>42486</v>
      </c>
      <c r="I556" s="81">
        <f t="shared" si="30"/>
        <v>2016</v>
      </c>
      <c r="J556" s="113">
        <f>VLOOKUP(K556,Kontoklasser!$A$1:$E$100,4,FALSE)</f>
        <v>3</v>
      </c>
      <c r="K556" s="94">
        <f t="shared" si="31"/>
        <v>38</v>
      </c>
      <c r="L556" s="97" t="str">
        <f>VLOOKUP(K556,Kontoklasser!$A$1:$E$100,3,FALSE)</f>
        <v xml:space="preserve">Rörelseintäkter </v>
      </c>
    </row>
    <row r="557" spans="1:12" x14ac:dyDescent="0.25">
      <c r="A557" s="18">
        <v>22</v>
      </c>
      <c r="B557" s="32">
        <v>42486</v>
      </c>
      <c r="C557" s="82">
        <v>1920</v>
      </c>
      <c r="D557" s="16" t="s">
        <v>71</v>
      </c>
      <c r="E557" s="19" t="s">
        <v>49</v>
      </c>
      <c r="F557" s="9" t="s">
        <v>198</v>
      </c>
      <c r="G557" s="11">
        <v>300</v>
      </c>
      <c r="H557" s="61">
        <f t="shared" si="29"/>
        <v>42486</v>
      </c>
      <c r="I557" s="81">
        <f t="shared" si="30"/>
        <v>2016</v>
      </c>
      <c r="J557" s="113">
        <f>VLOOKUP(K557,Kontoklasser!$A$1:$E$100,4,FALSE)</f>
        <v>1</v>
      </c>
      <c r="K557" s="94">
        <f t="shared" si="31"/>
        <v>19</v>
      </c>
      <c r="L557" s="97" t="str">
        <f>VLOOKUP(K557,Kontoklasser!$A$1:$E$100,3,FALSE)</f>
        <v>Tillgångar</v>
      </c>
    </row>
    <row r="558" spans="1:12" x14ac:dyDescent="0.25">
      <c r="A558" s="8">
        <v>23</v>
      </c>
      <c r="B558" s="21">
        <v>42499</v>
      </c>
      <c r="C558" s="82">
        <v>1920</v>
      </c>
      <c r="D558" s="16" t="s">
        <v>71</v>
      </c>
      <c r="E558" s="19" t="s">
        <v>49</v>
      </c>
      <c r="F558" s="16" t="s">
        <v>201</v>
      </c>
      <c r="G558" s="22">
        <v>1500</v>
      </c>
      <c r="H558" s="61">
        <f t="shared" si="29"/>
        <v>42499</v>
      </c>
      <c r="I558" s="81">
        <f t="shared" si="30"/>
        <v>2016</v>
      </c>
      <c r="J558" s="113">
        <f>VLOOKUP(K558,Kontoklasser!$A$1:$E$100,4,FALSE)</f>
        <v>1</v>
      </c>
      <c r="K558" s="94">
        <f t="shared" si="31"/>
        <v>19</v>
      </c>
      <c r="L558" s="97" t="str">
        <f>VLOOKUP(K558,Kontoklasser!$A$1:$E$100,3,FALSE)</f>
        <v>Tillgångar</v>
      </c>
    </row>
    <row r="559" spans="1:12" x14ac:dyDescent="0.25">
      <c r="A559" s="8">
        <v>23</v>
      </c>
      <c r="B559" s="21">
        <v>42499</v>
      </c>
      <c r="C559" s="82">
        <v>3896</v>
      </c>
      <c r="D559" s="16" t="s">
        <v>146</v>
      </c>
      <c r="E559" s="19" t="s">
        <v>49</v>
      </c>
      <c r="F559" s="16" t="s">
        <v>201</v>
      </c>
      <c r="G559" s="22">
        <v>-1500</v>
      </c>
      <c r="H559" s="61">
        <f t="shared" si="29"/>
        <v>42499</v>
      </c>
      <c r="I559" s="81">
        <f t="shared" si="30"/>
        <v>2016</v>
      </c>
      <c r="J559" s="113">
        <f>VLOOKUP(K559,Kontoklasser!$A$1:$E$100,4,FALSE)</f>
        <v>3</v>
      </c>
      <c r="K559" s="94">
        <f t="shared" si="31"/>
        <v>38</v>
      </c>
      <c r="L559" s="97" t="str">
        <f>VLOOKUP(K559,Kontoklasser!$A$1:$E$100,3,FALSE)</f>
        <v xml:space="preserve">Rörelseintäkter </v>
      </c>
    </row>
    <row r="560" spans="1:12" x14ac:dyDescent="0.25">
      <c r="A560" s="8">
        <v>24</v>
      </c>
      <c r="B560" s="21">
        <v>42507</v>
      </c>
      <c r="C560" s="82">
        <v>1920</v>
      </c>
      <c r="D560" s="16" t="s">
        <v>71</v>
      </c>
      <c r="E560" s="19" t="s">
        <v>49</v>
      </c>
      <c r="F560" s="16" t="s">
        <v>214</v>
      </c>
      <c r="G560" s="22">
        <v>-650</v>
      </c>
      <c r="H560" s="61">
        <f t="shared" si="29"/>
        <v>42507</v>
      </c>
      <c r="I560" s="81">
        <f t="shared" si="30"/>
        <v>2016</v>
      </c>
      <c r="J560" s="113">
        <f>VLOOKUP(K560,Kontoklasser!$A$1:$E$100,4,FALSE)</f>
        <v>1</v>
      </c>
      <c r="K560" s="94">
        <f t="shared" si="31"/>
        <v>19</v>
      </c>
      <c r="L560" s="97" t="str">
        <f>VLOOKUP(K560,Kontoklasser!$A$1:$E$100,3,FALSE)</f>
        <v>Tillgångar</v>
      </c>
    </row>
    <row r="561" spans="1:12" x14ac:dyDescent="0.25">
      <c r="A561" s="8">
        <v>24</v>
      </c>
      <c r="B561" s="21">
        <v>42507</v>
      </c>
      <c r="C561" s="82">
        <v>6200</v>
      </c>
      <c r="D561" s="16" t="s">
        <v>51</v>
      </c>
      <c r="E561" s="19">
        <v>100</v>
      </c>
      <c r="F561" s="16" t="s">
        <v>214</v>
      </c>
      <c r="G561" s="22">
        <v>650</v>
      </c>
      <c r="H561" s="61">
        <f t="shared" si="29"/>
        <v>42507</v>
      </c>
      <c r="I561" s="81">
        <f t="shared" si="30"/>
        <v>2016</v>
      </c>
      <c r="J561" s="113">
        <f>VLOOKUP(K561,Kontoklasser!$A$1:$E$100,4,FALSE)</f>
        <v>4</v>
      </c>
      <c r="K561" s="94">
        <f t="shared" si="31"/>
        <v>62</v>
      </c>
      <c r="L561" s="97" t="str">
        <f>VLOOKUP(K561,Kontoklasser!$A$1:$E$100,3,FALSE)</f>
        <v xml:space="preserve">Rörelsekostnader </v>
      </c>
    </row>
    <row r="562" spans="1:12" x14ac:dyDescent="0.25">
      <c r="A562" s="8">
        <v>25</v>
      </c>
      <c r="B562" s="21">
        <v>42508</v>
      </c>
      <c r="C562" s="82">
        <v>1920</v>
      </c>
      <c r="D562" s="16" t="s">
        <v>71</v>
      </c>
      <c r="E562" s="19" t="s">
        <v>49</v>
      </c>
      <c r="F562" s="16" t="s">
        <v>202</v>
      </c>
      <c r="G562" s="22">
        <v>500</v>
      </c>
      <c r="H562" s="61">
        <f t="shared" si="29"/>
        <v>42508</v>
      </c>
      <c r="I562" s="81">
        <f t="shared" si="30"/>
        <v>2016</v>
      </c>
      <c r="J562" s="113">
        <f>VLOOKUP(K562,Kontoklasser!$A$1:$E$100,4,FALSE)</f>
        <v>1</v>
      </c>
      <c r="K562" s="94">
        <f t="shared" si="31"/>
        <v>19</v>
      </c>
      <c r="L562" s="97" t="str">
        <f>VLOOKUP(K562,Kontoklasser!$A$1:$E$100,3,FALSE)</f>
        <v>Tillgångar</v>
      </c>
    </row>
    <row r="563" spans="1:12" x14ac:dyDescent="0.25">
      <c r="A563" s="8">
        <v>25</v>
      </c>
      <c r="B563" s="21">
        <v>42508</v>
      </c>
      <c r="C563" s="82">
        <v>3990</v>
      </c>
      <c r="D563" s="16" t="s">
        <v>59</v>
      </c>
      <c r="E563" s="19" t="s">
        <v>49</v>
      </c>
      <c r="F563" s="16" t="s">
        <v>202</v>
      </c>
      <c r="G563" s="22">
        <v>-500</v>
      </c>
      <c r="H563" s="61">
        <f t="shared" si="29"/>
        <v>42508</v>
      </c>
      <c r="I563" s="81">
        <f t="shared" si="30"/>
        <v>2016</v>
      </c>
      <c r="J563" s="113">
        <f>VLOOKUP(K563,Kontoklasser!$A$1:$E$100,4,FALSE)</f>
        <v>3</v>
      </c>
      <c r="K563" s="94">
        <f t="shared" si="31"/>
        <v>39</v>
      </c>
      <c r="L563" s="97" t="str">
        <f>VLOOKUP(K563,Kontoklasser!$A$1:$E$100,3,FALSE)</f>
        <v xml:space="preserve">Rörelseintäkter </v>
      </c>
    </row>
    <row r="564" spans="1:12" x14ac:dyDescent="0.25">
      <c r="A564" s="8">
        <v>26</v>
      </c>
      <c r="B564" s="21">
        <v>42521</v>
      </c>
      <c r="C564" s="82">
        <v>1920</v>
      </c>
      <c r="D564" s="16" t="s">
        <v>71</v>
      </c>
      <c r="E564" s="19" t="s">
        <v>49</v>
      </c>
      <c r="F564" s="16" t="s">
        <v>219</v>
      </c>
      <c r="G564" s="22">
        <v>-1300</v>
      </c>
      <c r="H564" s="61">
        <f t="shared" si="29"/>
        <v>42521</v>
      </c>
      <c r="I564" s="81">
        <f t="shared" si="30"/>
        <v>2016</v>
      </c>
      <c r="J564" s="113">
        <f>VLOOKUP(K564,Kontoklasser!$A$1:$E$100,4,FALSE)</f>
        <v>1</v>
      </c>
      <c r="K564" s="94">
        <f t="shared" si="31"/>
        <v>19</v>
      </c>
      <c r="L564" s="97" t="str">
        <f>VLOOKUP(K564,Kontoklasser!$A$1:$E$100,3,FALSE)</f>
        <v>Tillgångar</v>
      </c>
    </row>
    <row r="565" spans="1:12" x14ac:dyDescent="0.25">
      <c r="A565" s="8">
        <v>26</v>
      </c>
      <c r="B565" s="21">
        <v>42521</v>
      </c>
      <c r="C565" s="82">
        <v>6540</v>
      </c>
      <c r="D565" s="16" t="s">
        <v>60</v>
      </c>
      <c r="E565" s="19">
        <v>100</v>
      </c>
      <c r="F565" s="16" t="s">
        <v>219</v>
      </c>
      <c r="G565" s="22">
        <v>1300</v>
      </c>
      <c r="H565" s="61">
        <f t="shared" si="29"/>
        <v>42521</v>
      </c>
      <c r="I565" s="81">
        <f t="shared" si="30"/>
        <v>2016</v>
      </c>
      <c r="J565" s="113">
        <f>VLOOKUP(K565,Kontoklasser!$A$1:$E$100,4,FALSE)</f>
        <v>4</v>
      </c>
      <c r="K565" s="94">
        <f t="shared" si="31"/>
        <v>65</v>
      </c>
      <c r="L565" s="97" t="str">
        <f>VLOOKUP(K565,Kontoklasser!$A$1:$E$100,3,FALSE)</f>
        <v xml:space="preserve">Rörelsekostnader </v>
      </c>
    </row>
    <row r="566" spans="1:12" x14ac:dyDescent="0.25">
      <c r="A566" s="8">
        <v>27</v>
      </c>
      <c r="B566" s="21">
        <v>42523</v>
      </c>
      <c r="C566" s="82">
        <v>1920</v>
      </c>
      <c r="D566" s="16" t="s">
        <v>71</v>
      </c>
      <c r="E566" s="19" t="s">
        <v>49</v>
      </c>
      <c r="F566" s="16" t="s">
        <v>195</v>
      </c>
      <c r="G566" s="22">
        <v>1000</v>
      </c>
      <c r="H566" s="61">
        <f t="shared" si="29"/>
        <v>42523</v>
      </c>
      <c r="I566" s="81">
        <f t="shared" si="30"/>
        <v>2016</v>
      </c>
      <c r="J566" s="113">
        <f>VLOOKUP(K566,Kontoklasser!$A$1:$E$100,4,FALSE)</f>
        <v>1</v>
      </c>
      <c r="K566" s="94">
        <f t="shared" si="31"/>
        <v>19</v>
      </c>
      <c r="L566" s="97" t="str">
        <f>VLOOKUP(K566,Kontoklasser!$A$1:$E$100,3,FALSE)</f>
        <v>Tillgångar</v>
      </c>
    </row>
    <row r="567" spans="1:12" x14ac:dyDescent="0.25">
      <c r="A567" s="8">
        <v>27</v>
      </c>
      <c r="B567" s="21">
        <v>42523</v>
      </c>
      <c r="C567" s="82">
        <v>3892</v>
      </c>
      <c r="D567" s="16" t="s">
        <v>65</v>
      </c>
      <c r="E567" s="19" t="s">
        <v>49</v>
      </c>
      <c r="F567" s="16" t="s">
        <v>195</v>
      </c>
      <c r="G567" s="22">
        <v>-1000</v>
      </c>
      <c r="H567" s="61">
        <f t="shared" si="29"/>
        <v>42523</v>
      </c>
      <c r="I567" s="81">
        <f t="shared" si="30"/>
        <v>2016</v>
      </c>
      <c r="J567" s="113">
        <f>VLOOKUP(K567,Kontoklasser!$A$1:$E$100,4,FALSE)</f>
        <v>3</v>
      </c>
      <c r="K567" s="94">
        <f t="shared" si="31"/>
        <v>38</v>
      </c>
      <c r="L567" s="97" t="str">
        <f>VLOOKUP(K567,Kontoklasser!$A$1:$E$100,3,FALSE)</f>
        <v xml:space="preserve">Rörelseintäkter </v>
      </c>
    </row>
    <row r="568" spans="1:12" x14ac:dyDescent="0.25">
      <c r="A568" s="8">
        <v>28</v>
      </c>
      <c r="B568" s="21">
        <v>42528</v>
      </c>
      <c r="C568" s="82">
        <v>1920</v>
      </c>
      <c r="D568" s="16" t="s">
        <v>71</v>
      </c>
      <c r="E568" s="19" t="s">
        <v>49</v>
      </c>
      <c r="F568" s="16" t="s">
        <v>196</v>
      </c>
      <c r="G568" s="22">
        <v>1000</v>
      </c>
      <c r="H568" s="61">
        <f t="shared" si="29"/>
        <v>42528</v>
      </c>
      <c r="I568" s="81">
        <f t="shared" si="30"/>
        <v>2016</v>
      </c>
      <c r="J568" s="113">
        <f>VLOOKUP(K568,Kontoklasser!$A$1:$E$100,4,FALSE)</f>
        <v>1</v>
      </c>
      <c r="K568" s="94">
        <f t="shared" si="31"/>
        <v>19</v>
      </c>
      <c r="L568" s="97" t="str">
        <f>VLOOKUP(K568,Kontoklasser!$A$1:$E$100,3,FALSE)</f>
        <v>Tillgångar</v>
      </c>
    </row>
    <row r="569" spans="1:12" x14ac:dyDescent="0.25">
      <c r="A569" s="8">
        <v>28</v>
      </c>
      <c r="B569" s="21">
        <v>42528</v>
      </c>
      <c r="C569" s="82">
        <v>3892</v>
      </c>
      <c r="D569" s="16" t="s">
        <v>65</v>
      </c>
      <c r="E569" s="19" t="s">
        <v>49</v>
      </c>
      <c r="F569" s="16" t="s">
        <v>196</v>
      </c>
      <c r="G569" s="22">
        <v>-1000</v>
      </c>
      <c r="H569" s="61">
        <f t="shared" si="29"/>
        <v>42528</v>
      </c>
      <c r="I569" s="81">
        <f t="shared" si="30"/>
        <v>2016</v>
      </c>
      <c r="J569" s="113">
        <f>VLOOKUP(K569,Kontoklasser!$A$1:$E$100,4,FALSE)</f>
        <v>3</v>
      </c>
      <c r="K569" s="94">
        <f t="shared" si="31"/>
        <v>38</v>
      </c>
      <c r="L569" s="97" t="str">
        <f>VLOOKUP(K569,Kontoklasser!$A$1:$E$100,3,FALSE)</f>
        <v xml:space="preserve">Rörelseintäkter </v>
      </c>
    </row>
    <row r="570" spans="1:12" x14ac:dyDescent="0.25">
      <c r="A570" s="8">
        <v>29</v>
      </c>
      <c r="B570" s="21">
        <v>42534</v>
      </c>
      <c r="C570" s="82">
        <v>1920</v>
      </c>
      <c r="D570" s="16" t="s">
        <v>71</v>
      </c>
      <c r="E570" s="19" t="s">
        <v>49</v>
      </c>
      <c r="F570" s="16" t="s">
        <v>203</v>
      </c>
      <c r="G570" s="22">
        <v>500</v>
      </c>
      <c r="H570" s="61">
        <f t="shared" ref="H570:H633" si="32">B570</f>
        <v>42534</v>
      </c>
      <c r="I570" s="81">
        <f t="shared" ref="I570:I633" si="33">YEAR(B570)</f>
        <v>2016</v>
      </c>
      <c r="J570" s="113">
        <f>VLOOKUP(K570,Kontoklasser!$A$1:$E$100,4,FALSE)</f>
        <v>1</v>
      </c>
      <c r="K570" s="94">
        <f t="shared" si="31"/>
        <v>19</v>
      </c>
      <c r="L570" s="97" t="str">
        <f>VLOOKUP(K570,Kontoklasser!$A$1:$E$100,3,FALSE)</f>
        <v>Tillgångar</v>
      </c>
    </row>
    <row r="571" spans="1:12" x14ac:dyDescent="0.25">
      <c r="A571" s="8">
        <v>29</v>
      </c>
      <c r="B571" s="21">
        <v>42534</v>
      </c>
      <c r="C571" s="82">
        <v>3990</v>
      </c>
      <c r="D571" s="16" t="s">
        <v>59</v>
      </c>
      <c r="E571" s="19" t="s">
        <v>49</v>
      </c>
      <c r="F571" s="16" t="s">
        <v>203</v>
      </c>
      <c r="G571" s="22">
        <v>-500</v>
      </c>
      <c r="H571" s="61">
        <f t="shared" si="32"/>
        <v>42534</v>
      </c>
      <c r="I571" s="81">
        <f t="shared" si="33"/>
        <v>2016</v>
      </c>
      <c r="J571" s="113">
        <f>VLOOKUP(K571,Kontoklasser!$A$1:$E$100,4,FALSE)</f>
        <v>3</v>
      </c>
      <c r="K571" s="94">
        <f t="shared" si="31"/>
        <v>39</v>
      </c>
      <c r="L571" s="97" t="str">
        <f>VLOOKUP(K571,Kontoklasser!$A$1:$E$100,3,FALSE)</f>
        <v xml:space="preserve">Rörelseintäkter </v>
      </c>
    </row>
    <row r="572" spans="1:12" x14ac:dyDescent="0.25">
      <c r="A572" s="8">
        <v>30</v>
      </c>
      <c r="B572" s="21">
        <v>42536</v>
      </c>
      <c r="C572" s="82">
        <v>1920</v>
      </c>
      <c r="D572" s="16" t="s">
        <v>71</v>
      </c>
      <c r="E572" s="19" t="s">
        <v>49</v>
      </c>
      <c r="F572" s="16" t="s">
        <v>204</v>
      </c>
      <c r="G572" s="22">
        <v>500</v>
      </c>
      <c r="H572" s="61">
        <f t="shared" si="32"/>
        <v>42536</v>
      </c>
      <c r="I572" s="81">
        <f t="shared" si="33"/>
        <v>2016</v>
      </c>
      <c r="J572" s="113">
        <f>VLOOKUP(K572,Kontoklasser!$A$1:$E$100,4,FALSE)</f>
        <v>1</v>
      </c>
      <c r="K572" s="94">
        <f t="shared" si="31"/>
        <v>19</v>
      </c>
      <c r="L572" s="97" t="str">
        <f>VLOOKUP(K572,Kontoklasser!$A$1:$E$100,3,FALSE)</f>
        <v>Tillgångar</v>
      </c>
    </row>
    <row r="573" spans="1:12" x14ac:dyDescent="0.25">
      <c r="A573" s="8">
        <v>30</v>
      </c>
      <c r="B573" s="21">
        <v>42536</v>
      </c>
      <c r="C573" s="82">
        <v>3990</v>
      </c>
      <c r="D573" s="16" t="s">
        <v>59</v>
      </c>
      <c r="E573" s="19" t="s">
        <v>49</v>
      </c>
      <c r="F573" s="16" t="s">
        <v>204</v>
      </c>
      <c r="G573" s="22">
        <v>-500</v>
      </c>
      <c r="H573" s="61">
        <f t="shared" si="32"/>
        <v>42536</v>
      </c>
      <c r="I573" s="81">
        <f t="shared" si="33"/>
        <v>2016</v>
      </c>
      <c r="J573" s="113">
        <f>VLOOKUP(K573,Kontoklasser!$A$1:$E$100,4,FALSE)</f>
        <v>3</v>
      </c>
      <c r="K573" s="94">
        <f t="shared" si="31"/>
        <v>39</v>
      </c>
      <c r="L573" s="97" t="str">
        <f>VLOOKUP(K573,Kontoklasser!$A$1:$E$100,3,FALSE)</f>
        <v xml:space="preserve">Rörelseintäkter </v>
      </c>
    </row>
    <row r="574" spans="1:12" x14ac:dyDescent="0.25">
      <c r="A574" s="8">
        <v>31</v>
      </c>
      <c r="B574" s="21">
        <v>42537</v>
      </c>
      <c r="C574" s="82">
        <v>1920</v>
      </c>
      <c r="D574" s="16" t="s">
        <v>71</v>
      </c>
      <c r="E574" s="19" t="s">
        <v>49</v>
      </c>
      <c r="F574" s="16" t="s">
        <v>205</v>
      </c>
      <c r="G574" s="22">
        <v>500</v>
      </c>
      <c r="H574" s="61">
        <f t="shared" si="32"/>
        <v>42537</v>
      </c>
      <c r="I574" s="81">
        <f t="shared" si="33"/>
        <v>2016</v>
      </c>
      <c r="J574" s="113">
        <f>VLOOKUP(K574,Kontoklasser!$A$1:$E$100,4,FALSE)</f>
        <v>1</v>
      </c>
      <c r="K574" s="94">
        <f t="shared" si="31"/>
        <v>19</v>
      </c>
      <c r="L574" s="97" t="str">
        <f>VLOOKUP(K574,Kontoklasser!$A$1:$E$100,3,FALSE)</f>
        <v>Tillgångar</v>
      </c>
    </row>
    <row r="575" spans="1:12" x14ac:dyDescent="0.25">
      <c r="A575" s="8">
        <v>31</v>
      </c>
      <c r="B575" s="21">
        <v>42537</v>
      </c>
      <c r="C575" s="82">
        <v>3990</v>
      </c>
      <c r="D575" s="16" t="s">
        <v>59</v>
      </c>
      <c r="E575" s="19" t="s">
        <v>49</v>
      </c>
      <c r="F575" s="16" t="s">
        <v>205</v>
      </c>
      <c r="G575" s="22">
        <v>-500</v>
      </c>
      <c r="H575" s="61">
        <f t="shared" si="32"/>
        <v>42537</v>
      </c>
      <c r="I575" s="81">
        <f t="shared" si="33"/>
        <v>2016</v>
      </c>
      <c r="J575" s="113">
        <f>VLOOKUP(K575,Kontoklasser!$A$1:$E$100,4,FALSE)</f>
        <v>3</v>
      </c>
      <c r="K575" s="94">
        <f t="shared" si="31"/>
        <v>39</v>
      </c>
      <c r="L575" s="97" t="str">
        <f>VLOOKUP(K575,Kontoklasser!$A$1:$E$100,3,FALSE)</f>
        <v xml:space="preserve">Rörelseintäkter </v>
      </c>
    </row>
    <row r="576" spans="1:12" x14ac:dyDescent="0.25">
      <c r="A576" s="8">
        <v>32</v>
      </c>
      <c r="B576" s="21">
        <v>42538</v>
      </c>
      <c r="C576" s="82">
        <v>1920</v>
      </c>
      <c r="D576" s="16" t="s">
        <v>71</v>
      </c>
      <c r="E576" s="19" t="s">
        <v>49</v>
      </c>
      <c r="F576" s="16" t="s">
        <v>206</v>
      </c>
      <c r="G576" s="22">
        <v>500</v>
      </c>
      <c r="H576" s="61">
        <f t="shared" si="32"/>
        <v>42538</v>
      </c>
      <c r="I576" s="81">
        <f t="shared" si="33"/>
        <v>2016</v>
      </c>
      <c r="J576" s="113">
        <f>VLOOKUP(K576,Kontoklasser!$A$1:$E$100,4,FALSE)</f>
        <v>1</v>
      </c>
      <c r="K576" s="94">
        <f t="shared" si="31"/>
        <v>19</v>
      </c>
      <c r="L576" s="97" t="str">
        <f>VLOOKUP(K576,Kontoklasser!$A$1:$E$100,3,FALSE)</f>
        <v>Tillgångar</v>
      </c>
    </row>
    <row r="577" spans="1:12" x14ac:dyDescent="0.25">
      <c r="A577" s="8">
        <v>32</v>
      </c>
      <c r="B577" s="21">
        <v>42538</v>
      </c>
      <c r="C577" s="82">
        <v>3990</v>
      </c>
      <c r="D577" s="16" t="s">
        <v>59</v>
      </c>
      <c r="E577" s="19" t="s">
        <v>49</v>
      </c>
      <c r="F577" s="16" t="s">
        <v>206</v>
      </c>
      <c r="G577" s="22">
        <v>-500</v>
      </c>
      <c r="H577" s="61">
        <f t="shared" si="32"/>
        <v>42538</v>
      </c>
      <c r="I577" s="81">
        <f t="shared" si="33"/>
        <v>2016</v>
      </c>
      <c r="J577" s="113">
        <f>VLOOKUP(K577,Kontoklasser!$A$1:$E$100,4,FALSE)</f>
        <v>3</v>
      </c>
      <c r="K577" s="94">
        <f t="shared" si="31"/>
        <v>39</v>
      </c>
      <c r="L577" s="97" t="str">
        <f>VLOOKUP(K577,Kontoklasser!$A$1:$E$100,3,FALSE)</f>
        <v xml:space="preserve">Rörelseintäkter </v>
      </c>
    </row>
    <row r="578" spans="1:12" x14ac:dyDescent="0.25">
      <c r="A578" s="8">
        <v>33</v>
      </c>
      <c r="B578" s="21">
        <v>42541</v>
      </c>
      <c r="C578" s="82">
        <v>1920</v>
      </c>
      <c r="D578" s="16" t="s">
        <v>71</v>
      </c>
      <c r="E578" s="19" t="s">
        <v>49</v>
      </c>
      <c r="F578" s="16" t="s">
        <v>207</v>
      </c>
      <c r="G578" s="22">
        <v>500</v>
      </c>
      <c r="H578" s="61">
        <f t="shared" si="32"/>
        <v>42541</v>
      </c>
      <c r="I578" s="81">
        <f t="shared" si="33"/>
        <v>2016</v>
      </c>
      <c r="J578" s="113">
        <f>VLOOKUP(K578,Kontoklasser!$A$1:$E$100,4,FALSE)</f>
        <v>1</v>
      </c>
      <c r="K578" s="94">
        <f t="shared" si="31"/>
        <v>19</v>
      </c>
      <c r="L578" s="97" t="str">
        <f>VLOOKUP(K578,Kontoklasser!$A$1:$E$100,3,FALSE)</f>
        <v>Tillgångar</v>
      </c>
    </row>
    <row r="579" spans="1:12" x14ac:dyDescent="0.25">
      <c r="A579" s="8">
        <v>33</v>
      </c>
      <c r="B579" s="21">
        <v>42541</v>
      </c>
      <c r="C579" s="82">
        <v>3990</v>
      </c>
      <c r="D579" s="16" t="s">
        <v>59</v>
      </c>
      <c r="E579" s="19" t="s">
        <v>49</v>
      </c>
      <c r="F579" s="16" t="s">
        <v>207</v>
      </c>
      <c r="G579" s="22">
        <v>-500</v>
      </c>
      <c r="H579" s="61">
        <f t="shared" si="32"/>
        <v>42541</v>
      </c>
      <c r="I579" s="81">
        <f t="shared" si="33"/>
        <v>2016</v>
      </c>
      <c r="J579" s="113">
        <f>VLOOKUP(K579,Kontoklasser!$A$1:$E$100,4,FALSE)</f>
        <v>3</v>
      </c>
      <c r="K579" s="94">
        <f t="shared" ref="K579:K642" si="34">LEFT(C579,2)+0</f>
        <v>39</v>
      </c>
      <c r="L579" s="97" t="str">
        <f>VLOOKUP(K579,Kontoklasser!$A$1:$E$100,3,FALSE)</f>
        <v xml:space="preserve">Rörelseintäkter </v>
      </c>
    </row>
    <row r="580" spans="1:12" x14ac:dyDescent="0.25">
      <c r="A580" s="8">
        <v>34</v>
      </c>
      <c r="B580" s="21">
        <v>42549</v>
      </c>
      <c r="C580" s="82">
        <v>1920</v>
      </c>
      <c r="D580" s="16" t="s">
        <v>71</v>
      </c>
      <c r="E580" s="19" t="s">
        <v>49</v>
      </c>
      <c r="F580" s="16" t="s">
        <v>197</v>
      </c>
      <c r="G580" s="22">
        <v>1000</v>
      </c>
      <c r="H580" s="61">
        <f t="shared" si="32"/>
        <v>42549</v>
      </c>
      <c r="I580" s="81">
        <f t="shared" si="33"/>
        <v>2016</v>
      </c>
      <c r="J580" s="113">
        <f>VLOOKUP(K580,Kontoklasser!$A$1:$E$100,4,FALSE)</f>
        <v>1</v>
      </c>
      <c r="K580" s="94">
        <f t="shared" si="34"/>
        <v>19</v>
      </c>
      <c r="L580" s="97" t="str">
        <f>VLOOKUP(K580,Kontoklasser!$A$1:$E$100,3,FALSE)</f>
        <v>Tillgångar</v>
      </c>
    </row>
    <row r="581" spans="1:12" x14ac:dyDescent="0.25">
      <c r="A581" s="8">
        <v>34</v>
      </c>
      <c r="B581" s="21">
        <v>42549</v>
      </c>
      <c r="C581" s="82">
        <v>3892</v>
      </c>
      <c r="D581" s="16" t="s">
        <v>65</v>
      </c>
      <c r="E581" s="19" t="s">
        <v>49</v>
      </c>
      <c r="F581" s="16" t="s">
        <v>197</v>
      </c>
      <c r="G581" s="22">
        <v>-1000</v>
      </c>
      <c r="H581" s="61">
        <f t="shared" si="32"/>
        <v>42549</v>
      </c>
      <c r="I581" s="81">
        <f t="shared" si="33"/>
        <v>2016</v>
      </c>
      <c r="J581" s="113">
        <f>VLOOKUP(K581,Kontoklasser!$A$1:$E$100,4,FALSE)</f>
        <v>3</v>
      </c>
      <c r="K581" s="94">
        <f t="shared" si="34"/>
        <v>38</v>
      </c>
      <c r="L581" s="97" t="str">
        <f>VLOOKUP(K581,Kontoklasser!$A$1:$E$100,3,FALSE)</f>
        <v xml:space="preserve">Rörelseintäkter </v>
      </c>
    </row>
    <row r="582" spans="1:12" x14ac:dyDescent="0.25">
      <c r="A582" s="8">
        <v>35</v>
      </c>
      <c r="B582" s="21">
        <v>42585</v>
      </c>
      <c r="C582" s="82">
        <v>1910</v>
      </c>
      <c r="D582" s="16" t="s">
        <v>7</v>
      </c>
      <c r="E582" s="19" t="s">
        <v>49</v>
      </c>
      <c r="F582" s="16" t="s">
        <v>222</v>
      </c>
      <c r="G582" s="22">
        <v>-120</v>
      </c>
      <c r="H582" s="61">
        <f t="shared" si="32"/>
        <v>42585</v>
      </c>
      <c r="I582" s="81">
        <f t="shared" si="33"/>
        <v>2016</v>
      </c>
      <c r="J582" s="113">
        <f>VLOOKUP(K582,Kontoklasser!$A$1:$E$100,4,FALSE)</f>
        <v>1</v>
      </c>
      <c r="K582" s="94">
        <f t="shared" si="34"/>
        <v>19</v>
      </c>
      <c r="L582" s="97" t="str">
        <f>VLOOKUP(K582,Kontoklasser!$A$1:$E$100,3,FALSE)</f>
        <v>Tillgångar</v>
      </c>
    </row>
    <row r="583" spans="1:12" x14ac:dyDescent="0.25">
      <c r="A583" s="8">
        <v>35</v>
      </c>
      <c r="B583" s="21">
        <v>42585</v>
      </c>
      <c r="C583" s="82">
        <v>6995</v>
      </c>
      <c r="D583" s="16" t="s">
        <v>61</v>
      </c>
      <c r="E583" s="19">
        <v>100</v>
      </c>
      <c r="F583" s="16" t="s">
        <v>222</v>
      </c>
      <c r="G583" s="22">
        <v>120</v>
      </c>
      <c r="H583" s="61">
        <f t="shared" si="32"/>
        <v>42585</v>
      </c>
      <c r="I583" s="81">
        <f t="shared" si="33"/>
        <v>2016</v>
      </c>
      <c r="J583" s="113">
        <f>VLOOKUP(K583,Kontoklasser!$A$1:$E$100,4,FALSE)</f>
        <v>4</v>
      </c>
      <c r="K583" s="94">
        <f t="shared" si="34"/>
        <v>69</v>
      </c>
      <c r="L583" s="97" t="str">
        <f>VLOOKUP(K583,Kontoklasser!$A$1:$E$100,3,FALSE)</f>
        <v xml:space="preserve">Rörelsekostnader </v>
      </c>
    </row>
    <row r="584" spans="1:12" x14ac:dyDescent="0.25">
      <c r="A584" s="8">
        <v>36</v>
      </c>
      <c r="B584" s="21">
        <v>42586</v>
      </c>
      <c r="C584" s="82">
        <v>1920</v>
      </c>
      <c r="D584" s="16" t="s">
        <v>71</v>
      </c>
      <c r="E584" s="19" t="s">
        <v>49</v>
      </c>
      <c r="F584" s="16" t="s">
        <v>213</v>
      </c>
      <c r="G584" s="22">
        <v>-378</v>
      </c>
      <c r="H584" s="61">
        <f t="shared" si="32"/>
        <v>42586</v>
      </c>
      <c r="I584" s="81">
        <f t="shared" si="33"/>
        <v>2016</v>
      </c>
      <c r="J584" s="113">
        <f>VLOOKUP(K584,Kontoklasser!$A$1:$E$100,4,FALSE)</f>
        <v>1</v>
      </c>
      <c r="K584" s="94">
        <f t="shared" si="34"/>
        <v>19</v>
      </c>
      <c r="L584" s="97" t="str">
        <f>VLOOKUP(K584,Kontoklasser!$A$1:$E$100,3,FALSE)</f>
        <v>Tillgångar</v>
      </c>
    </row>
    <row r="585" spans="1:12" x14ac:dyDescent="0.25">
      <c r="A585" s="8">
        <v>36</v>
      </c>
      <c r="B585" s="21">
        <v>42586</v>
      </c>
      <c r="C585" s="82">
        <v>6100</v>
      </c>
      <c r="D585" s="16" t="s">
        <v>123</v>
      </c>
      <c r="E585" s="19">
        <v>100</v>
      </c>
      <c r="F585" s="16" t="s">
        <v>213</v>
      </c>
      <c r="G585" s="22">
        <v>378</v>
      </c>
      <c r="H585" s="61">
        <f t="shared" si="32"/>
        <v>42586</v>
      </c>
      <c r="I585" s="81">
        <f t="shared" si="33"/>
        <v>2016</v>
      </c>
      <c r="J585" s="113">
        <f>VLOOKUP(K585,Kontoklasser!$A$1:$E$100,4,FALSE)</f>
        <v>4</v>
      </c>
      <c r="K585" s="94">
        <f t="shared" si="34"/>
        <v>61</v>
      </c>
      <c r="L585" s="97" t="str">
        <f>VLOOKUP(K585,Kontoklasser!$A$1:$E$100,3,FALSE)</f>
        <v xml:space="preserve">Rörelsekostnader </v>
      </c>
    </row>
    <row r="586" spans="1:12" x14ac:dyDescent="0.25">
      <c r="A586" s="8">
        <v>37</v>
      </c>
      <c r="B586" s="21">
        <v>42625</v>
      </c>
      <c r="C586" s="82">
        <v>1920</v>
      </c>
      <c r="D586" s="16" t="s">
        <v>71</v>
      </c>
      <c r="E586" s="19" t="s">
        <v>49</v>
      </c>
      <c r="F586" s="16" t="s">
        <v>218</v>
      </c>
      <c r="G586" s="22">
        <v>-1000</v>
      </c>
      <c r="H586" s="61">
        <f t="shared" si="32"/>
        <v>42625</v>
      </c>
      <c r="I586" s="81">
        <f t="shared" si="33"/>
        <v>2016</v>
      </c>
      <c r="J586" s="113">
        <f>VLOOKUP(K586,Kontoklasser!$A$1:$E$100,4,FALSE)</f>
        <v>1</v>
      </c>
      <c r="K586" s="94">
        <f t="shared" si="34"/>
        <v>19</v>
      </c>
      <c r="L586" s="97" t="str">
        <f>VLOOKUP(K586,Kontoklasser!$A$1:$E$100,3,FALSE)</f>
        <v>Tillgångar</v>
      </c>
    </row>
    <row r="587" spans="1:12" x14ac:dyDescent="0.25">
      <c r="A587" s="8">
        <v>37</v>
      </c>
      <c r="B587" s="21">
        <v>42625</v>
      </c>
      <c r="C587" s="82">
        <v>6490</v>
      </c>
      <c r="D587" s="16" t="s">
        <v>56</v>
      </c>
      <c r="E587" s="19">
        <v>100</v>
      </c>
      <c r="F587" s="16" t="s">
        <v>218</v>
      </c>
      <c r="G587" s="22">
        <v>1000</v>
      </c>
      <c r="H587" s="61">
        <f t="shared" si="32"/>
        <v>42625</v>
      </c>
      <c r="I587" s="81">
        <f t="shared" si="33"/>
        <v>2016</v>
      </c>
      <c r="J587" s="113">
        <f>VLOOKUP(K587,Kontoklasser!$A$1:$E$100,4,FALSE)</f>
        <v>4</v>
      </c>
      <c r="K587" s="94">
        <f t="shared" si="34"/>
        <v>64</v>
      </c>
      <c r="L587" s="97" t="str">
        <f>VLOOKUP(K587,Kontoklasser!$A$1:$E$100,3,FALSE)</f>
        <v xml:space="preserve">Rörelsekostnader </v>
      </c>
    </row>
    <row r="588" spans="1:12" x14ac:dyDescent="0.25">
      <c r="A588" s="8">
        <v>38</v>
      </c>
      <c r="B588" s="21">
        <v>42642</v>
      </c>
      <c r="C588" s="82">
        <v>1920</v>
      </c>
      <c r="D588" s="16" t="s">
        <v>71</v>
      </c>
      <c r="E588" s="19" t="s">
        <v>49</v>
      </c>
      <c r="F588" s="16" t="s">
        <v>208</v>
      </c>
      <c r="G588" s="22">
        <v>-35000</v>
      </c>
      <c r="H588" s="61">
        <f t="shared" si="32"/>
        <v>42642</v>
      </c>
      <c r="I588" s="81">
        <f t="shared" si="33"/>
        <v>2016</v>
      </c>
      <c r="J588" s="113">
        <f>VLOOKUP(K588,Kontoklasser!$A$1:$E$100,4,FALSE)</f>
        <v>1</v>
      </c>
      <c r="K588" s="94">
        <f t="shared" si="34"/>
        <v>19</v>
      </c>
      <c r="L588" s="97" t="str">
        <f>VLOOKUP(K588,Kontoklasser!$A$1:$E$100,3,FALSE)</f>
        <v>Tillgångar</v>
      </c>
    </row>
    <row r="589" spans="1:12" x14ac:dyDescent="0.25">
      <c r="A589" s="8">
        <v>38</v>
      </c>
      <c r="B589" s="21">
        <v>42642</v>
      </c>
      <c r="C589" s="82">
        <v>5110</v>
      </c>
      <c r="D589" s="16" t="s">
        <v>14</v>
      </c>
      <c r="E589" s="19">
        <v>100</v>
      </c>
      <c r="F589" s="16" t="s">
        <v>208</v>
      </c>
      <c r="G589" s="22">
        <v>35000</v>
      </c>
      <c r="H589" s="61">
        <f t="shared" si="32"/>
        <v>42642</v>
      </c>
      <c r="I589" s="81">
        <f t="shared" si="33"/>
        <v>2016</v>
      </c>
      <c r="J589" s="113">
        <f>VLOOKUP(K589,Kontoklasser!$A$1:$E$100,4,FALSE)</f>
        <v>4</v>
      </c>
      <c r="K589" s="94">
        <f t="shared" si="34"/>
        <v>51</v>
      </c>
      <c r="L589" s="97" t="str">
        <f>VLOOKUP(K589,Kontoklasser!$A$1:$E$100,3,FALSE)</f>
        <v xml:space="preserve">Rörelsekostnader </v>
      </c>
    </row>
    <row r="590" spans="1:12" x14ac:dyDescent="0.25">
      <c r="A590" s="8">
        <v>39</v>
      </c>
      <c r="B590" s="21">
        <v>42643</v>
      </c>
      <c r="C590" s="82">
        <v>1920</v>
      </c>
      <c r="D590" s="16" t="s">
        <v>71</v>
      </c>
      <c r="E590" s="19" t="s">
        <v>49</v>
      </c>
      <c r="F590" s="16" t="s">
        <v>155</v>
      </c>
      <c r="G590" s="22">
        <v>1800</v>
      </c>
      <c r="H590" s="61">
        <f t="shared" si="32"/>
        <v>42643</v>
      </c>
      <c r="I590" s="81">
        <f t="shared" si="33"/>
        <v>2016</v>
      </c>
      <c r="J590" s="113">
        <f>VLOOKUP(K590,Kontoklasser!$A$1:$E$100,4,FALSE)</f>
        <v>1</v>
      </c>
      <c r="K590" s="94">
        <f t="shared" si="34"/>
        <v>19</v>
      </c>
      <c r="L590" s="97" t="str">
        <f>VLOOKUP(K590,Kontoklasser!$A$1:$E$100,3,FALSE)</f>
        <v>Tillgångar</v>
      </c>
    </row>
    <row r="591" spans="1:12" x14ac:dyDescent="0.25">
      <c r="A591" s="8">
        <v>39</v>
      </c>
      <c r="B591" s="21">
        <v>42643</v>
      </c>
      <c r="C591" s="82">
        <v>3890</v>
      </c>
      <c r="D591" s="16" t="s">
        <v>54</v>
      </c>
      <c r="E591" s="19" t="s">
        <v>49</v>
      </c>
      <c r="F591" s="16" t="s">
        <v>155</v>
      </c>
      <c r="G591" s="22">
        <v>-1000</v>
      </c>
      <c r="H591" s="61">
        <f t="shared" si="32"/>
        <v>42643</v>
      </c>
      <c r="I591" s="81">
        <f t="shared" si="33"/>
        <v>2016</v>
      </c>
      <c r="J591" s="113">
        <f>VLOOKUP(K591,Kontoklasser!$A$1:$E$100,4,FALSE)</f>
        <v>3</v>
      </c>
      <c r="K591" s="94">
        <f t="shared" si="34"/>
        <v>38</v>
      </c>
      <c r="L591" s="97" t="str">
        <f>VLOOKUP(K591,Kontoklasser!$A$1:$E$100,3,FALSE)</f>
        <v xml:space="preserve">Rörelseintäkter </v>
      </c>
    </row>
    <row r="592" spans="1:12" x14ac:dyDescent="0.25">
      <c r="A592" s="8">
        <v>39</v>
      </c>
      <c r="B592" s="21">
        <v>42643</v>
      </c>
      <c r="C592" s="82">
        <v>3910</v>
      </c>
      <c r="D592" s="16" t="s">
        <v>12</v>
      </c>
      <c r="E592" s="19" t="s">
        <v>49</v>
      </c>
      <c r="F592" s="16" t="s">
        <v>155</v>
      </c>
      <c r="G592" s="22">
        <v>-800</v>
      </c>
      <c r="H592" s="61">
        <f t="shared" si="32"/>
        <v>42643</v>
      </c>
      <c r="I592" s="81">
        <f t="shared" si="33"/>
        <v>2016</v>
      </c>
      <c r="J592" s="113">
        <f>VLOOKUP(K592,Kontoklasser!$A$1:$E$100,4,FALSE)</f>
        <v>3</v>
      </c>
      <c r="K592" s="94">
        <f t="shared" si="34"/>
        <v>39</v>
      </c>
      <c r="L592" s="97" t="str">
        <f>VLOOKUP(K592,Kontoklasser!$A$1:$E$100,3,FALSE)</f>
        <v xml:space="preserve">Rörelseintäkter </v>
      </c>
    </row>
    <row r="593" spans="1:12" x14ac:dyDescent="0.25">
      <c r="A593" s="8">
        <v>39</v>
      </c>
      <c r="B593" s="21">
        <v>42643</v>
      </c>
      <c r="C593" s="82">
        <v>1920</v>
      </c>
      <c r="D593" s="16" t="s">
        <v>71</v>
      </c>
      <c r="E593" s="19" t="s">
        <v>49</v>
      </c>
      <c r="F593" s="16" t="s">
        <v>156</v>
      </c>
      <c r="G593" s="22">
        <v>1800</v>
      </c>
      <c r="H593" s="61">
        <f t="shared" si="32"/>
        <v>42643</v>
      </c>
      <c r="I593" s="81">
        <f t="shared" si="33"/>
        <v>2016</v>
      </c>
      <c r="J593" s="113">
        <f>VLOOKUP(K593,Kontoklasser!$A$1:$E$100,4,FALSE)</f>
        <v>1</v>
      </c>
      <c r="K593" s="94">
        <f t="shared" si="34"/>
        <v>19</v>
      </c>
      <c r="L593" s="97" t="str">
        <f>VLOOKUP(K593,Kontoklasser!$A$1:$E$100,3,FALSE)</f>
        <v>Tillgångar</v>
      </c>
    </row>
    <row r="594" spans="1:12" x14ac:dyDescent="0.25">
      <c r="A594" s="8">
        <v>39</v>
      </c>
      <c r="B594" s="21">
        <v>42643</v>
      </c>
      <c r="C594" s="82">
        <v>3890</v>
      </c>
      <c r="D594" s="16" t="s">
        <v>54</v>
      </c>
      <c r="E594" s="19" t="s">
        <v>49</v>
      </c>
      <c r="F594" s="16" t="s">
        <v>156</v>
      </c>
      <c r="G594" s="22">
        <v>-1000</v>
      </c>
      <c r="H594" s="61">
        <f t="shared" si="32"/>
        <v>42643</v>
      </c>
      <c r="I594" s="81">
        <f t="shared" si="33"/>
        <v>2016</v>
      </c>
      <c r="J594" s="113">
        <f>VLOOKUP(K594,Kontoklasser!$A$1:$E$100,4,FALSE)</f>
        <v>3</v>
      </c>
      <c r="K594" s="94">
        <f t="shared" si="34"/>
        <v>38</v>
      </c>
      <c r="L594" s="97" t="str">
        <f>VLOOKUP(K594,Kontoklasser!$A$1:$E$100,3,FALSE)</f>
        <v xml:space="preserve">Rörelseintäkter </v>
      </c>
    </row>
    <row r="595" spans="1:12" x14ac:dyDescent="0.25">
      <c r="A595" s="8">
        <v>39</v>
      </c>
      <c r="B595" s="21">
        <v>42643</v>
      </c>
      <c r="C595" s="82">
        <v>3910</v>
      </c>
      <c r="D595" s="16" t="s">
        <v>12</v>
      </c>
      <c r="E595" s="19" t="s">
        <v>49</v>
      </c>
      <c r="F595" s="16" t="s">
        <v>156</v>
      </c>
      <c r="G595" s="22">
        <v>-800</v>
      </c>
      <c r="H595" s="61">
        <f t="shared" si="32"/>
        <v>42643</v>
      </c>
      <c r="I595" s="81">
        <f t="shared" si="33"/>
        <v>2016</v>
      </c>
      <c r="J595" s="113">
        <f>VLOOKUP(K595,Kontoklasser!$A$1:$E$100,4,FALSE)</f>
        <v>3</v>
      </c>
      <c r="K595" s="94">
        <f t="shared" si="34"/>
        <v>39</v>
      </c>
      <c r="L595" s="97" t="str">
        <f>VLOOKUP(K595,Kontoklasser!$A$1:$E$100,3,FALSE)</f>
        <v xml:space="preserve">Rörelseintäkter </v>
      </c>
    </row>
    <row r="596" spans="1:12" x14ac:dyDescent="0.25">
      <c r="A596" s="8">
        <v>39</v>
      </c>
      <c r="B596" s="21">
        <v>42643</v>
      </c>
      <c r="C596" s="82">
        <v>1920</v>
      </c>
      <c r="D596" s="16" t="s">
        <v>71</v>
      </c>
      <c r="E596" s="19" t="s">
        <v>49</v>
      </c>
      <c r="F596" s="16" t="s">
        <v>157</v>
      </c>
      <c r="G596" s="22">
        <v>1800</v>
      </c>
      <c r="H596" s="61">
        <f t="shared" si="32"/>
        <v>42643</v>
      </c>
      <c r="I596" s="81">
        <f t="shared" si="33"/>
        <v>2016</v>
      </c>
      <c r="J596" s="113">
        <f>VLOOKUP(K596,Kontoklasser!$A$1:$E$100,4,FALSE)</f>
        <v>1</v>
      </c>
      <c r="K596" s="94">
        <f t="shared" si="34"/>
        <v>19</v>
      </c>
      <c r="L596" s="97" t="str">
        <f>VLOOKUP(K596,Kontoklasser!$A$1:$E$100,3,FALSE)</f>
        <v>Tillgångar</v>
      </c>
    </row>
    <row r="597" spans="1:12" x14ac:dyDescent="0.25">
      <c r="A597" s="8">
        <v>39</v>
      </c>
      <c r="B597" s="21">
        <v>42643</v>
      </c>
      <c r="C597" s="82">
        <v>3890</v>
      </c>
      <c r="D597" s="16" t="s">
        <v>54</v>
      </c>
      <c r="E597" s="19" t="s">
        <v>49</v>
      </c>
      <c r="F597" s="16" t="s">
        <v>157</v>
      </c>
      <c r="G597" s="22">
        <v>-1000</v>
      </c>
      <c r="H597" s="61">
        <f t="shared" si="32"/>
        <v>42643</v>
      </c>
      <c r="I597" s="81">
        <f t="shared" si="33"/>
        <v>2016</v>
      </c>
      <c r="J597" s="113">
        <f>VLOOKUP(K597,Kontoklasser!$A$1:$E$100,4,FALSE)</f>
        <v>3</v>
      </c>
      <c r="K597" s="94">
        <f t="shared" si="34"/>
        <v>38</v>
      </c>
      <c r="L597" s="97" t="str">
        <f>VLOOKUP(K597,Kontoklasser!$A$1:$E$100,3,FALSE)</f>
        <v xml:space="preserve">Rörelseintäkter </v>
      </c>
    </row>
    <row r="598" spans="1:12" x14ac:dyDescent="0.25">
      <c r="A598" s="8">
        <v>39</v>
      </c>
      <c r="B598" s="21">
        <v>42643</v>
      </c>
      <c r="C598" s="82">
        <v>3910</v>
      </c>
      <c r="D598" s="16" t="s">
        <v>12</v>
      </c>
      <c r="E598" s="19" t="s">
        <v>49</v>
      </c>
      <c r="F598" s="16" t="s">
        <v>157</v>
      </c>
      <c r="G598" s="22">
        <v>-800</v>
      </c>
      <c r="H598" s="61">
        <f t="shared" si="32"/>
        <v>42643</v>
      </c>
      <c r="I598" s="81">
        <f t="shared" si="33"/>
        <v>2016</v>
      </c>
      <c r="J598" s="113">
        <f>VLOOKUP(K598,Kontoklasser!$A$1:$E$100,4,FALSE)</f>
        <v>3</v>
      </c>
      <c r="K598" s="94">
        <f t="shared" si="34"/>
        <v>39</v>
      </c>
      <c r="L598" s="97" t="str">
        <f>VLOOKUP(K598,Kontoklasser!$A$1:$E$100,3,FALSE)</f>
        <v xml:space="preserve">Rörelseintäkter </v>
      </c>
    </row>
    <row r="599" spans="1:12" x14ac:dyDescent="0.25">
      <c r="A599" s="8">
        <v>39</v>
      </c>
      <c r="B599" s="21">
        <v>42643</v>
      </c>
      <c r="C599" s="82">
        <v>1920</v>
      </c>
      <c r="D599" s="16" t="s">
        <v>71</v>
      </c>
      <c r="E599" s="19" t="s">
        <v>49</v>
      </c>
      <c r="F599" s="16" t="s">
        <v>158</v>
      </c>
      <c r="G599" s="22">
        <v>1800</v>
      </c>
      <c r="H599" s="61">
        <f t="shared" si="32"/>
        <v>42643</v>
      </c>
      <c r="I599" s="81">
        <f t="shared" si="33"/>
        <v>2016</v>
      </c>
      <c r="J599" s="113">
        <f>VLOOKUP(K599,Kontoklasser!$A$1:$E$100,4,FALSE)</f>
        <v>1</v>
      </c>
      <c r="K599" s="94">
        <f t="shared" si="34"/>
        <v>19</v>
      </c>
      <c r="L599" s="97" t="str">
        <f>VLOOKUP(K599,Kontoklasser!$A$1:$E$100,3,FALSE)</f>
        <v>Tillgångar</v>
      </c>
    </row>
    <row r="600" spans="1:12" x14ac:dyDescent="0.25">
      <c r="A600" s="8">
        <v>39</v>
      </c>
      <c r="B600" s="21">
        <v>42643</v>
      </c>
      <c r="C600" s="82">
        <v>3890</v>
      </c>
      <c r="D600" s="16" t="s">
        <v>54</v>
      </c>
      <c r="E600" s="19" t="s">
        <v>49</v>
      </c>
      <c r="F600" s="16" t="s">
        <v>158</v>
      </c>
      <c r="G600" s="22">
        <v>-1000</v>
      </c>
      <c r="H600" s="61">
        <f t="shared" si="32"/>
        <v>42643</v>
      </c>
      <c r="I600" s="81">
        <f t="shared" si="33"/>
        <v>2016</v>
      </c>
      <c r="J600" s="113">
        <f>VLOOKUP(K600,Kontoklasser!$A$1:$E$100,4,FALSE)</f>
        <v>3</v>
      </c>
      <c r="K600" s="94">
        <f t="shared" si="34"/>
        <v>38</v>
      </c>
      <c r="L600" s="97" t="str">
        <f>VLOOKUP(K600,Kontoklasser!$A$1:$E$100,3,FALSE)</f>
        <v xml:space="preserve">Rörelseintäkter </v>
      </c>
    </row>
    <row r="601" spans="1:12" x14ac:dyDescent="0.25">
      <c r="A601" s="8">
        <v>39</v>
      </c>
      <c r="B601" s="21">
        <v>42643</v>
      </c>
      <c r="C601" s="82">
        <v>3910</v>
      </c>
      <c r="D601" s="16" t="s">
        <v>12</v>
      </c>
      <c r="E601" s="19" t="s">
        <v>49</v>
      </c>
      <c r="F601" s="16" t="s">
        <v>158</v>
      </c>
      <c r="G601" s="22">
        <v>-800</v>
      </c>
      <c r="H601" s="61">
        <f t="shared" si="32"/>
        <v>42643</v>
      </c>
      <c r="I601" s="81">
        <f t="shared" si="33"/>
        <v>2016</v>
      </c>
      <c r="J601" s="113">
        <f>VLOOKUP(K601,Kontoklasser!$A$1:$E$100,4,FALSE)</f>
        <v>3</v>
      </c>
      <c r="K601" s="94">
        <f t="shared" si="34"/>
        <v>39</v>
      </c>
      <c r="L601" s="97" t="str">
        <f>VLOOKUP(K601,Kontoklasser!$A$1:$E$100,3,FALSE)</f>
        <v xml:space="preserve">Rörelseintäkter </v>
      </c>
    </row>
    <row r="602" spans="1:12" x14ac:dyDescent="0.25">
      <c r="A602" s="8">
        <v>39</v>
      </c>
      <c r="B602" s="21">
        <v>42643</v>
      </c>
      <c r="C602" s="82">
        <v>1920</v>
      </c>
      <c r="D602" s="16" t="s">
        <v>71</v>
      </c>
      <c r="E602" s="19" t="s">
        <v>49</v>
      </c>
      <c r="F602" s="16" t="s">
        <v>159</v>
      </c>
      <c r="G602" s="22">
        <v>1800</v>
      </c>
      <c r="H602" s="61">
        <f t="shared" si="32"/>
        <v>42643</v>
      </c>
      <c r="I602" s="81">
        <f t="shared" si="33"/>
        <v>2016</v>
      </c>
      <c r="J602" s="113">
        <f>VLOOKUP(K602,Kontoklasser!$A$1:$E$100,4,FALSE)</f>
        <v>1</v>
      </c>
      <c r="K602" s="94">
        <f t="shared" si="34"/>
        <v>19</v>
      </c>
      <c r="L602" s="97" t="str">
        <f>VLOOKUP(K602,Kontoklasser!$A$1:$E$100,3,FALSE)</f>
        <v>Tillgångar</v>
      </c>
    </row>
    <row r="603" spans="1:12" x14ac:dyDescent="0.25">
      <c r="A603" s="8">
        <v>39</v>
      </c>
      <c r="B603" s="21">
        <v>42643</v>
      </c>
      <c r="C603" s="82">
        <v>3890</v>
      </c>
      <c r="D603" s="16" t="s">
        <v>54</v>
      </c>
      <c r="E603" s="19" t="s">
        <v>49</v>
      </c>
      <c r="F603" s="16" t="s">
        <v>159</v>
      </c>
      <c r="G603" s="22">
        <v>-1000</v>
      </c>
      <c r="H603" s="61">
        <f t="shared" si="32"/>
        <v>42643</v>
      </c>
      <c r="I603" s="81">
        <f t="shared" si="33"/>
        <v>2016</v>
      </c>
      <c r="J603" s="113">
        <f>VLOOKUP(K603,Kontoklasser!$A$1:$E$100,4,FALSE)</f>
        <v>3</v>
      </c>
      <c r="K603" s="94">
        <f t="shared" si="34"/>
        <v>38</v>
      </c>
      <c r="L603" s="97" t="str">
        <f>VLOOKUP(K603,Kontoklasser!$A$1:$E$100,3,FALSE)</f>
        <v xml:space="preserve">Rörelseintäkter </v>
      </c>
    </row>
    <row r="604" spans="1:12" x14ac:dyDescent="0.25">
      <c r="A604" s="8">
        <v>39</v>
      </c>
      <c r="B604" s="21">
        <v>42643</v>
      </c>
      <c r="C604" s="82">
        <v>3910</v>
      </c>
      <c r="D604" s="16" t="s">
        <v>12</v>
      </c>
      <c r="E604" s="19" t="s">
        <v>49</v>
      </c>
      <c r="F604" s="16" t="s">
        <v>159</v>
      </c>
      <c r="G604" s="22">
        <v>-800</v>
      </c>
      <c r="H604" s="61">
        <f t="shared" si="32"/>
        <v>42643</v>
      </c>
      <c r="I604" s="81">
        <f t="shared" si="33"/>
        <v>2016</v>
      </c>
      <c r="J604" s="113">
        <f>VLOOKUP(K604,Kontoklasser!$A$1:$E$100,4,FALSE)</f>
        <v>3</v>
      </c>
      <c r="K604" s="94">
        <f t="shared" si="34"/>
        <v>39</v>
      </c>
      <c r="L604" s="97" t="str">
        <f>VLOOKUP(K604,Kontoklasser!$A$1:$E$100,3,FALSE)</f>
        <v xml:space="preserve">Rörelseintäkter </v>
      </c>
    </row>
    <row r="605" spans="1:12" x14ac:dyDescent="0.25">
      <c r="A605" s="8">
        <v>39</v>
      </c>
      <c r="B605" s="21">
        <v>42643</v>
      </c>
      <c r="C605" s="82">
        <v>1920</v>
      </c>
      <c r="D605" s="16" t="s">
        <v>71</v>
      </c>
      <c r="E605" s="19" t="s">
        <v>49</v>
      </c>
      <c r="F605" s="16" t="s">
        <v>160</v>
      </c>
      <c r="G605" s="22">
        <v>1800</v>
      </c>
      <c r="H605" s="61">
        <f t="shared" si="32"/>
        <v>42643</v>
      </c>
      <c r="I605" s="81">
        <f t="shared" si="33"/>
        <v>2016</v>
      </c>
      <c r="J605" s="113">
        <f>VLOOKUP(K605,Kontoklasser!$A$1:$E$100,4,FALSE)</f>
        <v>1</v>
      </c>
      <c r="K605" s="94">
        <f t="shared" si="34"/>
        <v>19</v>
      </c>
      <c r="L605" s="97" t="str">
        <f>VLOOKUP(K605,Kontoklasser!$A$1:$E$100,3,FALSE)</f>
        <v>Tillgångar</v>
      </c>
    </row>
    <row r="606" spans="1:12" x14ac:dyDescent="0.25">
      <c r="A606" s="8">
        <v>39</v>
      </c>
      <c r="B606" s="21">
        <v>42643</v>
      </c>
      <c r="C606" s="82">
        <v>3890</v>
      </c>
      <c r="D606" s="16" t="s">
        <v>54</v>
      </c>
      <c r="E606" s="19" t="s">
        <v>49</v>
      </c>
      <c r="F606" s="16" t="s">
        <v>160</v>
      </c>
      <c r="G606" s="22">
        <v>-1000</v>
      </c>
      <c r="H606" s="61">
        <f t="shared" si="32"/>
        <v>42643</v>
      </c>
      <c r="I606" s="81">
        <f t="shared" si="33"/>
        <v>2016</v>
      </c>
      <c r="J606" s="113">
        <f>VLOOKUP(K606,Kontoklasser!$A$1:$E$100,4,FALSE)</f>
        <v>3</v>
      </c>
      <c r="K606" s="94">
        <f t="shared" si="34"/>
        <v>38</v>
      </c>
      <c r="L606" s="97" t="str">
        <f>VLOOKUP(K606,Kontoklasser!$A$1:$E$100,3,FALSE)</f>
        <v xml:space="preserve">Rörelseintäkter </v>
      </c>
    </row>
    <row r="607" spans="1:12" x14ac:dyDescent="0.25">
      <c r="A607" s="8">
        <v>39</v>
      </c>
      <c r="B607" s="21">
        <v>42643</v>
      </c>
      <c r="C607" s="82">
        <v>3910</v>
      </c>
      <c r="D607" s="16" t="s">
        <v>12</v>
      </c>
      <c r="E607" s="19" t="s">
        <v>49</v>
      </c>
      <c r="F607" s="16" t="s">
        <v>160</v>
      </c>
      <c r="G607" s="22">
        <v>-800</v>
      </c>
      <c r="H607" s="61">
        <f t="shared" si="32"/>
        <v>42643</v>
      </c>
      <c r="I607" s="81">
        <f t="shared" si="33"/>
        <v>2016</v>
      </c>
      <c r="J607" s="113">
        <f>VLOOKUP(K607,Kontoklasser!$A$1:$E$100,4,FALSE)</f>
        <v>3</v>
      </c>
      <c r="K607" s="94">
        <f t="shared" si="34"/>
        <v>39</v>
      </c>
      <c r="L607" s="97" t="str">
        <f>VLOOKUP(K607,Kontoklasser!$A$1:$E$100,3,FALSE)</f>
        <v xml:space="preserve">Rörelseintäkter </v>
      </c>
    </row>
    <row r="608" spans="1:12" x14ac:dyDescent="0.25">
      <c r="A608" s="8">
        <v>39</v>
      </c>
      <c r="B608" s="21">
        <v>42643</v>
      </c>
      <c r="C608" s="82">
        <v>1920</v>
      </c>
      <c r="D608" s="16" t="s">
        <v>71</v>
      </c>
      <c r="E608" s="19" t="s">
        <v>49</v>
      </c>
      <c r="F608" s="16" t="s">
        <v>161</v>
      </c>
      <c r="G608" s="22">
        <v>1800</v>
      </c>
      <c r="H608" s="61">
        <f t="shared" si="32"/>
        <v>42643</v>
      </c>
      <c r="I608" s="81">
        <f t="shared" si="33"/>
        <v>2016</v>
      </c>
      <c r="J608" s="113">
        <f>VLOOKUP(K608,Kontoklasser!$A$1:$E$100,4,FALSE)</f>
        <v>1</v>
      </c>
      <c r="K608" s="94">
        <f t="shared" si="34"/>
        <v>19</v>
      </c>
      <c r="L608" s="97" t="str">
        <f>VLOOKUP(K608,Kontoklasser!$A$1:$E$100,3,FALSE)</f>
        <v>Tillgångar</v>
      </c>
    </row>
    <row r="609" spans="1:12" x14ac:dyDescent="0.25">
      <c r="A609" s="8">
        <v>39</v>
      </c>
      <c r="B609" s="21">
        <v>42643</v>
      </c>
      <c r="C609" s="82">
        <v>3890</v>
      </c>
      <c r="D609" s="16" t="s">
        <v>54</v>
      </c>
      <c r="E609" s="19" t="s">
        <v>49</v>
      </c>
      <c r="F609" s="16" t="s">
        <v>161</v>
      </c>
      <c r="G609" s="22">
        <v>-1000</v>
      </c>
      <c r="H609" s="61">
        <f t="shared" si="32"/>
        <v>42643</v>
      </c>
      <c r="I609" s="81">
        <f t="shared" si="33"/>
        <v>2016</v>
      </c>
      <c r="J609" s="113">
        <f>VLOOKUP(K609,Kontoklasser!$A$1:$E$100,4,FALSE)</f>
        <v>3</v>
      </c>
      <c r="K609" s="94">
        <f t="shared" si="34"/>
        <v>38</v>
      </c>
      <c r="L609" s="97" t="str">
        <f>VLOOKUP(K609,Kontoklasser!$A$1:$E$100,3,FALSE)</f>
        <v xml:space="preserve">Rörelseintäkter </v>
      </c>
    </row>
    <row r="610" spans="1:12" x14ac:dyDescent="0.25">
      <c r="A610" s="8">
        <v>39</v>
      </c>
      <c r="B610" s="21">
        <v>42643</v>
      </c>
      <c r="C610" s="82">
        <v>3910</v>
      </c>
      <c r="D610" s="16" t="s">
        <v>12</v>
      </c>
      <c r="E610" s="19" t="s">
        <v>49</v>
      </c>
      <c r="F610" s="16" t="s">
        <v>161</v>
      </c>
      <c r="G610" s="22">
        <v>-800</v>
      </c>
      <c r="H610" s="61">
        <f t="shared" si="32"/>
        <v>42643</v>
      </c>
      <c r="I610" s="81">
        <f t="shared" si="33"/>
        <v>2016</v>
      </c>
      <c r="J610" s="113">
        <f>VLOOKUP(K610,Kontoklasser!$A$1:$E$100,4,FALSE)</f>
        <v>3</v>
      </c>
      <c r="K610" s="94">
        <f t="shared" si="34"/>
        <v>39</v>
      </c>
      <c r="L610" s="97" t="str">
        <f>VLOOKUP(K610,Kontoklasser!$A$1:$E$100,3,FALSE)</f>
        <v xml:space="preserve">Rörelseintäkter </v>
      </c>
    </row>
    <row r="611" spans="1:12" x14ac:dyDescent="0.25">
      <c r="A611" s="8">
        <v>39</v>
      </c>
      <c r="B611" s="21">
        <v>42643</v>
      </c>
      <c r="C611" s="82">
        <v>1920</v>
      </c>
      <c r="D611" s="16" t="s">
        <v>71</v>
      </c>
      <c r="E611" s="19" t="s">
        <v>49</v>
      </c>
      <c r="F611" s="16" t="s">
        <v>162</v>
      </c>
      <c r="G611" s="22">
        <v>1800</v>
      </c>
      <c r="H611" s="61">
        <f t="shared" si="32"/>
        <v>42643</v>
      </c>
      <c r="I611" s="81">
        <f t="shared" si="33"/>
        <v>2016</v>
      </c>
      <c r="J611" s="113">
        <f>VLOOKUP(K611,Kontoklasser!$A$1:$E$100,4,FALSE)</f>
        <v>1</v>
      </c>
      <c r="K611" s="94">
        <f t="shared" si="34"/>
        <v>19</v>
      </c>
      <c r="L611" s="97" t="str">
        <f>VLOOKUP(K611,Kontoklasser!$A$1:$E$100,3,FALSE)</f>
        <v>Tillgångar</v>
      </c>
    </row>
    <row r="612" spans="1:12" x14ac:dyDescent="0.25">
      <c r="A612" s="8">
        <v>39</v>
      </c>
      <c r="B612" s="21">
        <v>42643</v>
      </c>
      <c r="C612" s="82">
        <v>3890</v>
      </c>
      <c r="D612" s="16" t="s">
        <v>54</v>
      </c>
      <c r="E612" s="19" t="s">
        <v>49</v>
      </c>
      <c r="F612" s="16" t="s">
        <v>162</v>
      </c>
      <c r="G612" s="22">
        <v>-1000</v>
      </c>
      <c r="H612" s="61">
        <f t="shared" si="32"/>
        <v>42643</v>
      </c>
      <c r="I612" s="81">
        <f t="shared" si="33"/>
        <v>2016</v>
      </c>
      <c r="J612" s="113">
        <f>VLOOKUP(K612,Kontoklasser!$A$1:$E$100,4,FALSE)</f>
        <v>3</v>
      </c>
      <c r="K612" s="94">
        <f t="shared" si="34"/>
        <v>38</v>
      </c>
      <c r="L612" s="97" t="str">
        <f>VLOOKUP(K612,Kontoklasser!$A$1:$E$100,3,FALSE)</f>
        <v xml:space="preserve">Rörelseintäkter </v>
      </c>
    </row>
    <row r="613" spans="1:12" x14ac:dyDescent="0.25">
      <c r="A613" s="8">
        <v>39</v>
      </c>
      <c r="B613" s="21">
        <v>42643</v>
      </c>
      <c r="C613" s="82">
        <v>3910</v>
      </c>
      <c r="D613" s="16" t="s">
        <v>12</v>
      </c>
      <c r="E613" s="19" t="s">
        <v>49</v>
      </c>
      <c r="F613" s="16" t="s">
        <v>162</v>
      </c>
      <c r="G613" s="22">
        <v>-800</v>
      </c>
      <c r="H613" s="61">
        <f t="shared" si="32"/>
        <v>42643</v>
      </c>
      <c r="I613" s="81">
        <f t="shared" si="33"/>
        <v>2016</v>
      </c>
      <c r="J613" s="113">
        <f>VLOOKUP(K613,Kontoklasser!$A$1:$E$100,4,FALSE)</f>
        <v>3</v>
      </c>
      <c r="K613" s="94">
        <f t="shared" si="34"/>
        <v>39</v>
      </c>
      <c r="L613" s="97" t="str">
        <f>VLOOKUP(K613,Kontoklasser!$A$1:$E$100,3,FALSE)</f>
        <v xml:space="preserve">Rörelseintäkter </v>
      </c>
    </row>
    <row r="614" spans="1:12" x14ac:dyDescent="0.25">
      <c r="A614" s="8">
        <v>39</v>
      </c>
      <c r="B614" s="21">
        <v>42643</v>
      </c>
      <c r="C614" s="82">
        <v>1920</v>
      </c>
      <c r="D614" s="16" t="s">
        <v>71</v>
      </c>
      <c r="E614" s="19" t="s">
        <v>49</v>
      </c>
      <c r="F614" s="16" t="s">
        <v>163</v>
      </c>
      <c r="G614" s="22">
        <v>1800</v>
      </c>
      <c r="H614" s="61">
        <f t="shared" si="32"/>
        <v>42643</v>
      </c>
      <c r="I614" s="81">
        <f t="shared" si="33"/>
        <v>2016</v>
      </c>
      <c r="J614" s="113">
        <f>VLOOKUP(K614,Kontoklasser!$A$1:$E$100,4,FALSE)</f>
        <v>1</v>
      </c>
      <c r="K614" s="94">
        <f t="shared" si="34"/>
        <v>19</v>
      </c>
      <c r="L614" s="97" t="str">
        <f>VLOOKUP(K614,Kontoklasser!$A$1:$E$100,3,FALSE)</f>
        <v>Tillgångar</v>
      </c>
    </row>
    <row r="615" spans="1:12" x14ac:dyDescent="0.25">
      <c r="A615" s="8">
        <v>39</v>
      </c>
      <c r="B615" s="21">
        <v>42643</v>
      </c>
      <c r="C615" s="82">
        <v>3890</v>
      </c>
      <c r="D615" s="16" t="s">
        <v>54</v>
      </c>
      <c r="E615" s="19" t="s">
        <v>49</v>
      </c>
      <c r="F615" s="16" t="s">
        <v>163</v>
      </c>
      <c r="G615" s="22">
        <v>-1000</v>
      </c>
      <c r="H615" s="61">
        <f t="shared" si="32"/>
        <v>42643</v>
      </c>
      <c r="I615" s="81">
        <f t="shared" si="33"/>
        <v>2016</v>
      </c>
      <c r="J615" s="113">
        <f>VLOOKUP(K615,Kontoklasser!$A$1:$E$100,4,FALSE)</f>
        <v>3</v>
      </c>
      <c r="K615" s="94">
        <f t="shared" si="34"/>
        <v>38</v>
      </c>
      <c r="L615" s="97" t="str">
        <f>VLOOKUP(K615,Kontoklasser!$A$1:$E$100,3,FALSE)</f>
        <v xml:space="preserve">Rörelseintäkter </v>
      </c>
    </row>
    <row r="616" spans="1:12" x14ac:dyDescent="0.25">
      <c r="A616" s="8">
        <v>39</v>
      </c>
      <c r="B616" s="21">
        <v>42643</v>
      </c>
      <c r="C616" s="82">
        <v>3910</v>
      </c>
      <c r="D616" s="16" t="s">
        <v>12</v>
      </c>
      <c r="E616" s="19" t="s">
        <v>49</v>
      </c>
      <c r="F616" s="16" t="s">
        <v>163</v>
      </c>
      <c r="G616" s="22">
        <v>-800</v>
      </c>
      <c r="H616" s="61">
        <f t="shared" si="32"/>
        <v>42643</v>
      </c>
      <c r="I616" s="81">
        <f t="shared" si="33"/>
        <v>2016</v>
      </c>
      <c r="J616" s="113">
        <f>VLOOKUP(K616,Kontoklasser!$A$1:$E$100,4,FALSE)</f>
        <v>3</v>
      </c>
      <c r="K616" s="94">
        <f t="shared" si="34"/>
        <v>39</v>
      </c>
      <c r="L616" s="97" t="str">
        <f>VLOOKUP(K616,Kontoklasser!$A$1:$E$100,3,FALSE)</f>
        <v xml:space="preserve">Rörelseintäkter </v>
      </c>
    </row>
    <row r="617" spans="1:12" x14ac:dyDescent="0.25">
      <c r="A617" s="8">
        <v>39</v>
      </c>
      <c r="B617" s="21">
        <v>42643</v>
      </c>
      <c r="C617" s="82">
        <v>1920</v>
      </c>
      <c r="D617" s="16" t="s">
        <v>71</v>
      </c>
      <c r="E617" s="19" t="s">
        <v>49</v>
      </c>
      <c r="F617" s="16" t="s">
        <v>164</v>
      </c>
      <c r="G617" s="22">
        <v>1800</v>
      </c>
      <c r="H617" s="61">
        <f t="shared" si="32"/>
        <v>42643</v>
      </c>
      <c r="I617" s="81">
        <f t="shared" si="33"/>
        <v>2016</v>
      </c>
      <c r="J617" s="113">
        <f>VLOOKUP(K617,Kontoklasser!$A$1:$E$100,4,FALSE)</f>
        <v>1</v>
      </c>
      <c r="K617" s="94">
        <f t="shared" si="34"/>
        <v>19</v>
      </c>
      <c r="L617" s="97" t="str">
        <f>VLOOKUP(K617,Kontoklasser!$A$1:$E$100,3,FALSE)</f>
        <v>Tillgångar</v>
      </c>
    </row>
    <row r="618" spans="1:12" x14ac:dyDescent="0.25">
      <c r="A618" s="8">
        <v>39</v>
      </c>
      <c r="B618" s="21">
        <v>42643</v>
      </c>
      <c r="C618" s="82">
        <v>3890</v>
      </c>
      <c r="D618" s="16" t="s">
        <v>54</v>
      </c>
      <c r="E618" s="19" t="s">
        <v>49</v>
      </c>
      <c r="F618" s="16" t="s">
        <v>164</v>
      </c>
      <c r="G618" s="22">
        <v>-1000</v>
      </c>
      <c r="H618" s="61">
        <f t="shared" si="32"/>
        <v>42643</v>
      </c>
      <c r="I618" s="81">
        <f t="shared" si="33"/>
        <v>2016</v>
      </c>
      <c r="J618" s="113">
        <f>VLOOKUP(K618,Kontoklasser!$A$1:$E$100,4,FALSE)</f>
        <v>3</v>
      </c>
      <c r="K618" s="94">
        <f t="shared" si="34"/>
        <v>38</v>
      </c>
      <c r="L618" s="97" t="str">
        <f>VLOOKUP(K618,Kontoklasser!$A$1:$E$100,3,FALSE)</f>
        <v xml:space="preserve">Rörelseintäkter </v>
      </c>
    </row>
    <row r="619" spans="1:12" x14ac:dyDescent="0.25">
      <c r="A619" s="8">
        <v>39</v>
      </c>
      <c r="B619" s="21">
        <v>42643</v>
      </c>
      <c r="C619" s="82">
        <v>3910</v>
      </c>
      <c r="D619" s="16" t="s">
        <v>12</v>
      </c>
      <c r="E619" s="19" t="s">
        <v>49</v>
      </c>
      <c r="F619" s="16" t="s">
        <v>164</v>
      </c>
      <c r="G619" s="22">
        <v>-800</v>
      </c>
      <c r="H619" s="61">
        <f t="shared" si="32"/>
        <v>42643</v>
      </c>
      <c r="I619" s="81">
        <f t="shared" si="33"/>
        <v>2016</v>
      </c>
      <c r="J619" s="113">
        <f>VLOOKUP(K619,Kontoklasser!$A$1:$E$100,4,FALSE)</f>
        <v>3</v>
      </c>
      <c r="K619" s="94">
        <f t="shared" si="34"/>
        <v>39</v>
      </c>
      <c r="L619" s="97" t="str">
        <f>VLOOKUP(K619,Kontoklasser!$A$1:$E$100,3,FALSE)</f>
        <v xml:space="preserve">Rörelseintäkter </v>
      </c>
    </row>
    <row r="620" spans="1:12" x14ac:dyDescent="0.25">
      <c r="A620" s="8">
        <v>39</v>
      </c>
      <c r="B620" s="21">
        <v>42643</v>
      </c>
      <c r="C620" s="82">
        <v>1920</v>
      </c>
      <c r="D620" s="16" t="s">
        <v>71</v>
      </c>
      <c r="E620" s="19" t="s">
        <v>49</v>
      </c>
      <c r="F620" s="16" t="s">
        <v>165</v>
      </c>
      <c r="G620" s="22">
        <v>1800</v>
      </c>
      <c r="H620" s="61">
        <f t="shared" si="32"/>
        <v>42643</v>
      </c>
      <c r="I620" s="81">
        <f t="shared" si="33"/>
        <v>2016</v>
      </c>
      <c r="J620" s="113">
        <f>VLOOKUP(K620,Kontoklasser!$A$1:$E$100,4,FALSE)</f>
        <v>1</v>
      </c>
      <c r="K620" s="94">
        <f t="shared" si="34"/>
        <v>19</v>
      </c>
      <c r="L620" s="97" t="str">
        <f>VLOOKUP(K620,Kontoklasser!$A$1:$E$100,3,FALSE)</f>
        <v>Tillgångar</v>
      </c>
    </row>
    <row r="621" spans="1:12" x14ac:dyDescent="0.25">
      <c r="A621" s="8">
        <v>39</v>
      </c>
      <c r="B621" s="21">
        <v>42643</v>
      </c>
      <c r="C621" s="82">
        <v>3890</v>
      </c>
      <c r="D621" s="16" t="s">
        <v>54</v>
      </c>
      <c r="E621" s="19" t="s">
        <v>49</v>
      </c>
      <c r="F621" s="16" t="s">
        <v>165</v>
      </c>
      <c r="G621" s="22">
        <v>-1000</v>
      </c>
      <c r="H621" s="61">
        <f t="shared" si="32"/>
        <v>42643</v>
      </c>
      <c r="I621" s="81">
        <f t="shared" si="33"/>
        <v>2016</v>
      </c>
      <c r="J621" s="113">
        <f>VLOOKUP(K621,Kontoklasser!$A$1:$E$100,4,FALSE)</f>
        <v>3</v>
      </c>
      <c r="K621" s="94">
        <f t="shared" si="34"/>
        <v>38</v>
      </c>
      <c r="L621" s="97" t="str">
        <f>VLOOKUP(K621,Kontoklasser!$A$1:$E$100,3,FALSE)</f>
        <v xml:space="preserve">Rörelseintäkter </v>
      </c>
    </row>
    <row r="622" spans="1:12" x14ac:dyDescent="0.25">
      <c r="A622" s="8">
        <v>39</v>
      </c>
      <c r="B622" s="21">
        <v>42643</v>
      </c>
      <c r="C622" s="82">
        <v>3910</v>
      </c>
      <c r="D622" s="16" t="s">
        <v>12</v>
      </c>
      <c r="E622" s="19" t="s">
        <v>49</v>
      </c>
      <c r="F622" s="16" t="s">
        <v>165</v>
      </c>
      <c r="G622" s="22">
        <v>-800</v>
      </c>
      <c r="H622" s="61">
        <f t="shared" si="32"/>
        <v>42643</v>
      </c>
      <c r="I622" s="81">
        <f t="shared" si="33"/>
        <v>2016</v>
      </c>
      <c r="J622" s="113">
        <f>VLOOKUP(K622,Kontoklasser!$A$1:$E$100,4,FALSE)</f>
        <v>3</v>
      </c>
      <c r="K622" s="94">
        <f t="shared" si="34"/>
        <v>39</v>
      </c>
      <c r="L622" s="97" t="str">
        <f>VLOOKUP(K622,Kontoklasser!$A$1:$E$100,3,FALSE)</f>
        <v xml:space="preserve">Rörelseintäkter </v>
      </c>
    </row>
    <row r="623" spans="1:12" x14ac:dyDescent="0.25">
      <c r="A623" s="8">
        <v>39</v>
      </c>
      <c r="B623" s="21">
        <v>42643</v>
      </c>
      <c r="C623" s="82">
        <v>1920</v>
      </c>
      <c r="D623" s="16" t="s">
        <v>71</v>
      </c>
      <c r="E623" s="19" t="s">
        <v>49</v>
      </c>
      <c r="F623" s="16" t="s">
        <v>166</v>
      </c>
      <c r="G623" s="22">
        <v>1800</v>
      </c>
      <c r="H623" s="61">
        <f t="shared" si="32"/>
        <v>42643</v>
      </c>
      <c r="I623" s="81">
        <f t="shared" si="33"/>
        <v>2016</v>
      </c>
      <c r="J623" s="113">
        <f>VLOOKUP(K623,Kontoklasser!$A$1:$E$100,4,FALSE)</f>
        <v>1</v>
      </c>
      <c r="K623" s="94">
        <f t="shared" si="34"/>
        <v>19</v>
      </c>
      <c r="L623" s="97" t="str">
        <f>VLOOKUP(K623,Kontoklasser!$A$1:$E$100,3,FALSE)</f>
        <v>Tillgångar</v>
      </c>
    </row>
    <row r="624" spans="1:12" x14ac:dyDescent="0.25">
      <c r="A624" s="8">
        <v>39</v>
      </c>
      <c r="B624" s="21">
        <v>42643</v>
      </c>
      <c r="C624" s="82">
        <v>3890</v>
      </c>
      <c r="D624" s="16" t="s">
        <v>54</v>
      </c>
      <c r="E624" s="19" t="s">
        <v>49</v>
      </c>
      <c r="F624" s="16" t="s">
        <v>166</v>
      </c>
      <c r="G624" s="22">
        <v>-1000</v>
      </c>
      <c r="H624" s="61">
        <f t="shared" si="32"/>
        <v>42643</v>
      </c>
      <c r="I624" s="81">
        <f t="shared" si="33"/>
        <v>2016</v>
      </c>
      <c r="J624" s="113">
        <f>VLOOKUP(K624,Kontoklasser!$A$1:$E$100,4,FALSE)</f>
        <v>3</v>
      </c>
      <c r="K624" s="94">
        <f t="shared" si="34"/>
        <v>38</v>
      </c>
      <c r="L624" s="97" t="str">
        <f>VLOOKUP(K624,Kontoklasser!$A$1:$E$100,3,FALSE)</f>
        <v xml:space="preserve">Rörelseintäkter </v>
      </c>
    </row>
    <row r="625" spans="1:12" x14ac:dyDescent="0.25">
      <c r="A625" s="8">
        <v>39</v>
      </c>
      <c r="B625" s="21">
        <v>42643</v>
      </c>
      <c r="C625" s="82">
        <v>3910</v>
      </c>
      <c r="D625" s="16" t="s">
        <v>12</v>
      </c>
      <c r="E625" s="19" t="s">
        <v>49</v>
      </c>
      <c r="F625" s="16" t="s">
        <v>166</v>
      </c>
      <c r="G625" s="22">
        <v>-800</v>
      </c>
      <c r="H625" s="61">
        <f t="shared" si="32"/>
        <v>42643</v>
      </c>
      <c r="I625" s="81">
        <f t="shared" si="33"/>
        <v>2016</v>
      </c>
      <c r="J625" s="113">
        <f>VLOOKUP(K625,Kontoklasser!$A$1:$E$100,4,FALSE)</f>
        <v>3</v>
      </c>
      <c r="K625" s="94">
        <f t="shared" si="34"/>
        <v>39</v>
      </c>
      <c r="L625" s="97" t="str">
        <f>VLOOKUP(K625,Kontoklasser!$A$1:$E$100,3,FALSE)</f>
        <v xml:space="preserve">Rörelseintäkter </v>
      </c>
    </row>
    <row r="626" spans="1:12" x14ac:dyDescent="0.25">
      <c r="A626" s="8">
        <v>39</v>
      </c>
      <c r="B626" s="21">
        <v>42643</v>
      </c>
      <c r="C626" s="82">
        <v>1920</v>
      </c>
      <c r="D626" s="16" t="s">
        <v>71</v>
      </c>
      <c r="E626" s="19" t="s">
        <v>49</v>
      </c>
      <c r="F626" s="16" t="s">
        <v>167</v>
      </c>
      <c r="G626" s="22">
        <v>1800</v>
      </c>
      <c r="H626" s="61">
        <f t="shared" si="32"/>
        <v>42643</v>
      </c>
      <c r="I626" s="81">
        <f t="shared" si="33"/>
        <v>2016</v>
      </c>
      <c r="J626" s="113">
        <f>VLOOKUP(K626,Kontoklasser!$A$1:$E$100,4,FALSE)</f>
        <v>1</v>
      </c>
      <c r="K626" s="94">
        <f t="shared" si="34"/>
        <v>19</v>
      </c>
      <c r="L626" s="97" t="str">
        <f>VLOOKUP(K626,Kontoklasser!$A$1:$E$100,3,FALSE)</f>
        <v>Tillgångar</v>
      </c>
    </row>
    <row r="627" spans="1:12" x14ac:dyDescent="0.25">
      <c r="A627" s="8">
        <v>39</v>
      </c>
      <c r="B627" s="21">
        <v>42643</v>
      </c>
      <c r="C627" s="82">
        <v>3890</v>
      </c>
      <c r="D627" s="16" t="s">
        <v>54</v>
      </c>
      <c r="E627" s="19" t="s">
        <v>49</v>
      </c>
      <c r="F627" s="16" t="s">
        <v>167</v>
      </c>
      <c r="G627" s="22">
        <v>-1000</v>
      </c>
      <c r="H627" s="61">
        <f t="shared" si="32"/>
        <v>42643</v>
      </c>
      <c r="I627" s="81">
        <f t="shared" si="33"/>
        <v>2016</v>
      </c>
      <c r="J627" s="113">
        <f>VLOOKUP(K627,Kontoklasser!$A$1:$E$100,4,FALSE)</f>
        <v>3</v>
      </c>
      <c r="K627" s="94">
        <f t="shared" si="34"/>
        <v>38</v>
      </c>
      <c r="L627" s="97" t="str">
        <f>VLOOKUP(K627,Kontoklasser!$A$1:$E$100,3,FALSE)</f>
        <v xml:space="preserve">Rörelseintäkter </v>
      </c>
    </row>
    <row r="628" spans="1:12" x14ac:dyDescent="0.25">
      <c r="A628" s="8">
        <v>39</v>
      </c>
      <c r="B628" s="21">
        <v>42643</v>
      </c>
      <c r="C628" s="82">
        <v>3910</v>
      </c>
      <c r="D628" s="16" t="s">
        <v>12</v>
      </c>
      <c r="E628" s="19" t="s">
        <v>49</v>
      </c>
      <c r="F628" s="16" t="s">
        <v>167</v>
      </c>
      <c r="G628" s="22">
        <v>-800</v>
      </c>
      <c r="H628" s="61">
        <f t="shared" si="32"/>
        <v>42643</v>
      </c>
      <c r="I628" s="81">
        <f t="shared" si="33"/>
        <v>2016</v>
      </c>
      <c r="J628" s="113">
        <f>VLOOKUP(K628,Kontoklasser!$A$1:$E$100,4,FALSE)</f>
        <v>3</v>
      </c>
      <c r="K628" s="94">
        <f t="shared" si="34"/>
        <v>39</v>
      </c>
      <c r="L628" s="97" t="str">
        <f>VLOOKUP(K628,Kontoklasser!$A$1:$E$100,3,FALSE)</f>
        <v xml:space="preserve">Rörelseintäkter </v>
      </c>
    </row>
    <row r="629" spans="1:12" x14ac:dyDescent="0.25">
      <c r="A629" s="8">
        <v>39</v>
      </c>
      <c r="B629" s="21">
        <v>42643</v>
      </c>
      <c r="C629" s="82">
        <v>1920</v>
      </c>
      <c r="D629" s="16" t="s">
        <v>71</v>
      </c>
      <c r="E629" s="19" t="s">
        <v>49</v>
      </c>
      <c r="F629" s="16" t="s">
        <v>168</v>
      </c>
      <c r="G629" s="22">
        <v>1800</v>
      </c>
      <c r="H629" s="61">
        <f t="shared" si="32"/>
        <v>42643</v>
      </c>
      <c r="I629" s="81">
        <f t="shared" si="33"/>
        <v>2016</v>
      </c>
      <c r="J629" s="113">
        <f>VLOOKUP(K629,Kontoklasser!$A$1:$E$100,4,FALSE)</f>
        <v>1</v>
      </c>
      <c r="K629" s="94">
        <f t="shared" si="34"/>
        <v>19</v>
      </c>
      <c r="L629" s="97" t="str">
        <f>VLOOKUP(K629,Kontoklasser!$A$1:$E$100,3,FALSE)</f>
        <v>Tillgångar</v>
      </c>
    </row>
    <row r="630" spans="1:12" x14ac:dyDescent="0.25">
      <c r="A630" s="8">
        <v>39</v>
      </c>
      <c r="B630" s="21">
        <v>42643</v>
      </c>
      <c r="C630" s="82">
        <v>3890</v>
      </c>
      <c r="D630" s="16" t="s">
        <v>54</v>
      </c>
      <c r="E630" s="19" t="s">
        <v>49</v>
      </c>
      <c r="F630" s="16" t="s">
        <v>168</v>
      </c>
      <c r="G630" s="22">
        <v>-1000</v>
      </c>
      <c r="H630" s="61">
        <f t="shared" si="32"/>
        <v>42643</v>
      </c>
      <c r="I630" s="81">
        <f t="shared" si="33"/>
        <v>2016</v>
      </c>
      <c r="J630" s="113">
        <f>VLOOKUP(K630,Kontoklasser!$A$1:$E$100,4,FALSE)</f>
        <v>3</v>
      </c>
      <c r="K630" s="94">
        <f t="shared" si="34"/>
        <v>38</v>
      </c>
      <c r="L630" s="97" t="str">
        <f>VLOOKUP(K630,Kontoklasser!$A$1:$E$100,3,FALSE)</f>
        <v xml:space="preserve">Rörelseintäkter </v>
      </c>
    </row>
    <row r="631" spans="1:12" x14ac:dyDescent="0.25">
      <c r="A631" s="8">
        <v>39</v>
      </c>
      <c r="B631" s="21">
        <v>42643</v>
      </c>
      <c r="C631" s="82">
        <v>3910</v>
      </c>
      <c r="D631" s="16" t="s">
        <v>12</v>
      </c>
      <c r="E631" s="19" t="s">
        <v>49</v>
      </c>
      <c r="F631" s="16" t="s">
        <v>168</v>
      </c>
      <c r="G631" s="22">
        <v>-800</v>
      </c>
      <c r="H631" s="61">
        <f t="shared" si="32"/>
        <v>42643</v>
      </c>
      <c r="I631" s="81">
        <f t="shared" si="33"/>
        <v>2016</v>
      </c>
      <c r="J631" s="113">
        <f>VLOOKUP(K631,Kontoklasser!$A$1:$E$100,4,FALSE)</f>
        <v>3</v>
      </c>
      <c r="K631" s="94">
        <f t="shared" si="34"/>
        <v>39</v>
      </c>
      <c r="L631" s="97" t="str">
        <f>VLOOKUP(K631,Kontoklasser!$A$1:$E$100,3,FALSE)</f>
        <v xml:space="preserve">Rörelseintäkter </v>
      </c>
    </row>
    <row r="632" spans="1:12" x14ac:dyDescent="0.25">
      <c r="A632" s="8">
        <v>39</v>
      </c>
      <c r="B632" s="21">
        <v>42643</v>
      </c>
      <c r="C632" s="82">
        <v>1920</v>
      </c>
      <c r="D632" s="16" t="s">
        <v>71</v>
      </c>
      <c r="E632" s="19" t="s">
        <v>49</v>
      </c>
      <c r="F632" s="16" t="s">
        <v>169</v>
      </c>
      <c r="G632" s="22">
        <v>1800</v>
      </c>
      <c r="H632" s="61">
        <f t="shared" si="32"/>
        <v>42643</v>
      </c>
      <c r="I632" s="81">
        <f t="shared" si="33"/>
        <v>2016</v>
      </c>
      <c r="J632" s="113">
        <f>VLOOKUP(K632,Kontoklasser!$A$1:$E$100,4,FALSE)</f>
        <v>1</v>
      </c>
      <c r="K632" s="94">
        <f t="shared" si="34"/>
        <v>19</v>
      </c>
      <c r="L632" s="97" t="str">
        <f>VLOOKUP(K632,Kontoklasser!$A$1:$E$100,3,FALSE)</f>
        <v>Tillgångar</v>
      </c>
    </row>
    <row r="633" spans="1:12" x14ac:dyDescent="0.25">
      <c r="A633" s="8">
        <v>39</v>
      </c>
      <c r="B633" s="21">
        <v>42643</v>
      </c>
      <c r="C633" s="82">
        <v>3890</v>
      </c>
      <c r="D633" s="16" t="s">
        <v>54</v>
      </c>
      <c r="E633" s="19" t="s">
        <v>49</v>
      </c>
      <c r="F633" s="16" t="s">
        <v>169</v>
      </c>
      <c r="G633" s="22">
        <v>-1000</v>
      </c>
      <c r="H633" s="61">
        <f t="shared" si="32"/>
        <v>42643</v>
      </c>
      <c r="I633" s="81">
        <f t="shared" si="33"/>
        <v>2016</v>
      </c>
      <c r="J633" s="113">
        <f>VLOOKUP(K633,Kontoklasser!$A$1:$E$100,4,FALSE)</f>
        <v>3</v>
      </c>
      <c r="K633" s="94">
        <f t="shared" si="34"/>
        <v>38</v>
      </c>
      <c r="L633" s="97" t="str">
        <f>VLOOKUP(K633,Kontoklasser!$A$1:$E$100,3,FALSE)</f>
        <v xml:space="preserve">Rörelseintäkter </v>
      </c>
    </row>
    <row r="634" spans="1:12" x14ac:dyDescent="0.25">
      <c r="A634" s="8">
        <v>39</v>
      </c>
      <c r="B634" s="21">
        <v>42643</v>
      </c>
      <c r="C634" s="82">
        <v>3910</v>
      </c>
      <c r="D634" s="16" t="s">
        <v>12</v>
      </c>
      <c r="E634" s="19" t="s">
        <v>49</v>
      </c>
      <c r="F634" s="16" t="s">
        <v>169</v>
      </c>
      <c r="G634" s="22">
        <v>-800</v>
      </c>
      <c r="H634" s="61">
        <f t="shared" ref="H634:H697" si="35">B634</f>
        <v>42643</v>
      </c>
      <c r="I634" s="81">
        <f t="shared" ref="I634:I697" si="36">YEAR(B634)</f>
        <v>2016</v>
      </c>
      <c r="J634" s="113">
        <f>VLOOKUP(K634,Kontoklasser!$A$1:$E$100,4,FALSE)</f>
        <v>3</v>
      </c>
      <c r="K634" s="94">
        <f t="shared" si="34"/>
        <v>39</v>
      </c>
      <c r="L634" s="97" t="str">
        <f>VLOOKUP(K634,Kontoklasser!$A$1:$E$100,3,FALSE)</f>
        <v xml:space="preserve">Rörelseintäkter </v>
      </c>
    </row>
    <row r="635" spans="1:12" x14ac:dyDescent="0.25">
      <c r="A635" s="8">
        <v>39</v>
      </c>
      <c r="B635" s="21">
        <v>42643</v>
      </c>
      <c r="C635" s="82">
        <v>1920</v>
      </c>
      <c r="D635" s="16" t="s">
        <v>71</v>
      </c>
      <c r="E635" s="19" t="s">
        <v>49</v>
      </c>
      <c r="F635" s="16" t="s">
        <v>170</v>
      </c>
      <c r="G635" s="22">
        <v>1800</v>
      </c>
      <c r="H635" s="61">
        <f t="shared" si="35"/>
        <v>42643</v>
      </c>
      <c r="I635" s="81">
        <f t="shared" si="36"/>
        <v>2016</v>
      </c>
      <c r="J635" s="113">
        <f>VLOOKUP(K635,Kontoklasser!$A$1:$E$100,4,FALSE)</f>
        <v>1</v>
      </c>
      <c r="K635" s="94">
        <f t="shared" si="34"/>
        <v>19</v>
      </c>
      <c r="L635" s="97" t="str">
        <f>VLOOKUP(K635,Kontoklasser!$A$1:$E$100,3,FALSE)</f>
        <v>Tillgångar</v>
      </c>
    </row>
    <row r="636" spans="1:12" x14ac:dyDescent="0.25">
      <c r="A636" s="8">
        <v>39</v>
      </c>
      <c r="B636" s="21">
        <v>42643</v>
      </c>
      <c r="C636" s="82">
        <v>3890</v>
      </c>
      <c r="D636" s="16" t="s">
        <v>54</v>
      </c>
      <c r="E636" s="19" t="s">
        <v>49</v>
      </c>
      <c r="F636" s="16" t="s">
        <v>170</v>
      </c>
      <c r="G636" s="22">
        <v>-1000</v>
      </c>
      <c r="H636" s="61">
        <f t="shared" si="35"/>
        <v>42643</v>
      </c>
      <c r="I636" s="81">
        <f t="shared" si="36"/>
        <v>2016</v>
      </c>
      <c r="J636" s="113">
        <f>VLOOKUP(K636,Kontoklasser!$A$1:$E$100,4,FALSE)</f>
        <v>3</v>
      </c>
      <c r="K636" s="94">
        <f t="shared" si="34"/>
        <v>38</v>
      </c>
      <c r="L636" s="97" t="str">
        <f>VLOOKUP(K636,Kontoklasser!$A$1:$E$100,3,FALSE)</f>
        <v xml:space="preserve">Rörelseintäkter </v>
      </c>
    </row>
    <row r="637" spans="1:12" x14ac:dyDescent="0.25">
      <c r="A637" s="8">
        <v>39</v>
      </c>
      <c r="B637" s="21">
        <v>42643</v>
      </c>
      <c r="C637" s="82">
        <v>3910</v>
      </c>
      <c r="D637" s="16" t="s">
        <v>12</v>
      </c>
      <c r="E637" s="19" t="s">
        <v>49</v>
      </c>
      <c r="F637" s="16" t="s">
        <v>170</v>
      </c>
      <c r="G637" s="22">
        <v>-800</v>
      </c>
      <c r="H637" s="61">
        <f t="shared" si="35"/>
        <v>42643</v>
      </c>
      <c r="I637" s="81">
        <f t="shared" si="36"/>
        <v>2016</v>
      </c>
      <c r="J637" s="113">
        <f>VLOOKUP(K637,Kontoklasser!$A$1:$E$100,4,FALSE)</f>
        <v>3</v>
      </c>
      <c r="K637" s="94">
        <f t="shared" si="34"/>
        <v>39</v>
      </c>
      <c r="L637" s="97" t="str">
        <f>VLOOKUP(K637,Kontoklasser!$A$1:$E$100,3,FALSE)</f>
        <v xml:space="preserve">Rörelseintäkter </v>
      </c>
    </row>
    <row r="638" spans="1:12" x14ac:dyDescent="0.25">
      <c r="A638" s="8">
        <v>39</v>
      </c>
      <c r="B638" s="21">
        <v>42643</v>
      </c>
      <c r="C638" s="82">
        <v>1920</v>
      </c>
      <c r="D638" s="16" t="s">
        <v>71</v>
      </c>
      <c r="E638" s="19" t="s">
        <v>49</v>
      </c>
      <c r="F638" s="16" t="s">
        <v>171</v>
      </c>
      <c r="G638" s="22">
        <v>1800</v>
      </c>
      <c r="H638" s="61">
        <f t="shared" si="35"/>
        <v>42643</v>
      </c>
      <c r="I638" s="81">
        <f t="shared" si="36"/>
        <v>2016</v>
      </c>
      <c r="J638" s="113">
        <f>VLOOKUP(K638,Kontoklasser!$A$1:$E$100,4,FALSE)</f>
        <v>1</v>
      </c>
      <c r="K638" s="94">
        <f t="shared" si="34"/>
        <v>19</v>
      </c>
      <c r="L638" s="97" t="str">
        <f>VLOOKUP(K638,Kontoklasser!$A$1:$E$100,3,FALSE)</f>
        <v>Tillgångar</v>
      </c>
    </row>
    <row r="639" spans="1:12" x14ac:dyDescent="0.25">
      <c r="A639" s="8">
        <v>39</v>
      </c>
      <c r="B639" s="21">
        <v>42643</v>
      </c>
      <c r="C639" s="82">
        <v>3890</v>
      </c>
      <c r="D639" s="16" t="s">
        <v>54</v>
      </c>
      <c r="E639" s="19" t="s">
        <v>49</v>
      </c>
      <c r="F639" s="16" t="s">
        <v>171</v>
      </c>
      <c r="G639" s="22">
        <v>-1000</v>
      </c>
      <c r="H639" s="61">
        <f t="shared" si="35"/>
        <v>42643</v>
      </c>
      <c r="I639" s="81">
        <f t="shared" si="36"/>
        <v>2016</v>
      </c>
      <c r="J639" s="113">
        <f>VLOOKUP(K639,Kontoklasser!$A$1:$E$100,4,FALSE)</f>
        <v>3</v>
      </c>
      <c r="K639" s="94">
        <f t="shared" si="34"/>
        <v>38</v>
      </c>
      <c r="L639" s="97" t="str">
        <f>VLOOKUP(K639,Kontoklasser!$A$1:$E$100,3,FALSE)</f>
        <v xml:space="preserve">Rörelseintäkter </v>
      </c>
    </row>
    <row r="640" spans="1:12" x14ac:dyDescent="0.25">
      <c r="A640" s="8">
        <v>39</v>
      </c>
      <c r="B640" s="21">
        <v>42643</v>
      </c>
      <c r="C640" s="82">
        <v>3910</v>
      </c>
      <c r="D640" s="16" t="s">
        <v>12</v>
      </c>
      <c r="E640" s="19" t="s">
        <v>49</v>
      </c>
      <c r="F640" s="16" t="s">
        <v>171</v>
      </c>
      <c r="G640" s="22">
        <v>-800</v>
      </c>
      <c r="H640" s="61">
        <f t="shared" si="35"/>
        <v>42643</v>
      </c>
      <c r="I640" s="81">
        <f t="shared" si="36"/>
        <v>2016</v>
      </c>
      <c r="J640" s="113">
        <f>VLOOKUP(K640,Kontoklasser!$A$1:$E$100,4,FALSE)</f>
        <v>3</v>
      </c>
      <c r="K640" s="94">
        <f t="shared" si="34"/>
        <v>39</v>
      </c>
      <c r="L640" s="97" t="str">
        <f>VLOOKUP(K640,Kontoklasser!$A$1:$E$100,3,FALSE)</f>
        <v xml:space="preserve">Rörelseintäkter </v>
      </c>
    </row>
    <row r="641" spans="1:12" x14ac:dyDescent="0.25">
      <c r="A641" s="8">
        <v>39</v>
      </c>
      <c r="B641" s="21">
        <v>42643</v>
      </c>
      <c r="C641" s="82">
        <v>1920</v>
      </c>
      <c r="D641" s="16" t="s">
        <v>71</v>
      </c>
      <c r="E641" s="19" t="s">
        <v>49</v>
      </c>
      <c r="F641" s="16" t="s">
        <v>172</v>
      </c>
      <c r="G641" s="22">
        <v>1800</v>
      </c>
      <c r="H641" s="61">
        <f t="shared" si="35"/>
        <v>42643</v>
      </c>
      <c r="I641" s="81">
        <f t="shared" si="36"/>
        <v>2016</v>
      </c>
      <c r="J641" s="113">
        <f>VLOOKUP(K641,Kontoklasser!$A$1:$E$100,4,FALSE)</f>
        <v>1</v>
      </c>
      <c r="K641" s="94">
        <f t="shared" si="34"/>
        <v>19</v>
      </c>
      <c r="L641" s="97" t="str">
        <f>VLOOKUP(K641,Kontoklasser!$A$1:$E$100,3,FALSE)</f>
        <v>Tillgångar</v>
      </c>
    </row>
    <row r="642" spans="1:12" x14ac:dyDescent="0.25">
      <c r="A642" s="8">
        <v>39</v>
      </c>
      <c r="B642" s="21">
        <v>42643</v>
      </c>
      <c r="C642" s="82">
        <v>3890</v>
      </c>
      <c r="D642" s="16" t="s">
        <v>54</v>
      </c>
      <c r="E642" s="19" t="s">
        <v>49</v>
      </c>
      <c r="F642" s="16" t="s">
        <v>172</v>
      </c>
      <c r="G642" s="22">
        <v>-1000</v>
      </c>
      <c r="H642" s="61">
        <f t="shared" si="35"/>
        <v>42643</v>
      </c>
      <c r="I642" s="81">
        <f t="shared" si="36"/>
        <v>2016</v>
      </c>
      <c r="J642" s="113">
        <f>VLOOKUP(K642,Kontoklasser!$A$1:$E$100,4,FALSE)</f>
        <v>3</v>
      </c>
      <c r="K642" s="94">
        <f t="shared" si="34"/>
        <v>38</v>
      </c>
      <c r="L642" s="97" t="str">
        <f>VLOOKUP(K642,Kontoklasser!$A$1:$E$100,3,FALSE)</f>
        <v xml:space="preserve">Rörelseintäkter </v>
      </c>
    </row>
    <row r="643" spans="1:12" x14ac:dyDescent="0.25">
      <c r="A643" s="8">
        <v>39</v>
      </c>
      <c r="B643" s="21">
        <v>42643</v>
      </c>
      <c r="C643" s="82">
        <v>3910</v>
      </c>
      <c r="D643" s="16" t="s">
        <v>12</v>
      </c>
      <c r="E643" s="19" t="s">
        <v>49</v>
      </c>
      <c r="F643" s="16" t="s">
        <v>172</v>
      </c>
      <c r="G643" s="22">
        <v>-800</v>
      </c>
      <c r="H643" s="61">
        <f t="shared" si="35"/>
        <v>42643</v>
      </c>
      <c r="I643" s="81">
        <f t="shared" si="36"/>
        <v>2016</v>
      </c>
      <c r="J643" s="113">
        <f>VLOOKUP(K643,Kontoklasser!$A$1:$E$100,4,FALSE)</f>
        <v>3</v>
      </c>
      <c r="K643" s="94">
        <f t="shared" ref="K643:K706" si="37">LEFT(C643,2)+0</f>
        <v>39</v>
      </c>
      <c r="L643" s="97" t="str">
        <f>VLOOKUP(K643,Kontoklasser!$A$1:$E$100,3,FALSE)</f>
        <v xml:space="preserve">Rörelseintäkter </v>
      </c>
    </row>
    <row r="644" spans="1:12" x14ac:dyDescent="0.25">
      <c r="A644" s="8">
        <v>39</v>
      </c>
      <c r="B644" s="21">
        <v>42643</v>
      </c>
      <c r="C644" s="82">
        <v>1920</v>
      </c>
      <c r="D644" s="16" t="s">
        <v>71</v>
      </c>
      <c r="E644" s="19" t="s">
        <v>49</v>
      </c>
      <c r="F644" s="16" t="s">
        <v>173</v>
      </c>
      <c r="G644" s="22">
        <v>1800</v>
      </c>
      <c r="H644" s="61">
        <f t="shared" si="35"/>
        <v>42643</v>
      </c>
      <c r="I644" s="81">
        <f t="shared" si="36"/>
        <v>2016</v>
      </c>
      <c r="J644" s="113">
        <f>VLOOKUP(K644,Kontoklasser!$A$1:$E$100,4,FALSE)</f>
        <v>1</v>
      </c>
      <c r="K644" s="94">
        <f t="shared" si="37"/>
        <v>19</v>
      </c>
      <c r="L644" s="97" t="str">
        <f>VLOOKUP(K644,Kontoklasser!$A$1:$E$100,3,FALSE)</f>
        <v>Tillgångar</v>
      </c>
    </row>
    <row r="645" spans="1:12" x14ac:dyDescent="0.25">
      <c r="A645" s="8">
        <v>39</v>
      </c>
      <c r="B645" s="21">
        <v>42643</v>
      </c>
      <c r="C645" s="82">
        <v>3890</v>
      </c>
      <c r="D645" s="16" t="s">
        <v>54</v>
      </c>
      <c r="E645" s="19" t="s">
        <v>49</v>
      </c>
      <c r="F645" s="16" t="s">
        <v>173</v>
      </c>
      <c r="G645" s="22">
        <v>-1000</v>
      </c>
      <c r="H645" s="61">
        <f t="shared" si="35"/>
        <v>42643</v>
      </c>
      <c r="I645" s="81">
        <f t="shared" si="36"/>
        <v>2016</v>
      </c>
      <c r="J645" s="113">
        <f>VLOOKUP(K645,Kontoklasser!$A$1:$E$100,4,FALSE)</f>
        <v>3</v>
      </c>
      <c r="K645" s="94">
        <f t="shared" si="37"/>
        <v>38</v>
      </c>
      <c r="L645" s="97" t="str">
        <f>VLOOKUP(K645,Kontoklasser!$A$1:$E$100,3,FALSE)</f>
        <v xml:space="preserve">Rörelseintäkter </v>
      </c>
    </row>
    <row r="646" spans="1:12" x14ac:dyDescent="0.25">
      <c r="A646" s="8">
        <v>39</v>
      </c>
      <c r="B646" s="21">
        <v>42643</v>
      </c>
      <c r="C646" s="82">
        <v>3910</v>
      </c>
      <c r="D646" s="16" t="s">
        <v>12</v>
      </c>
      <c r="E646" s="19" t="s">
        <v>49</v>
      </c>
      <c r="F646" s="16" t="s">
        <v>173</v>
      </c>
      <c r="G646" s="22">
        <v>-800</v>
      </c>
      <c r="H646" s="61">
        <f t="shared" si="35"/>
        <v>42643</v>
      </c>
      <c r="I646" s="81">
        <f t="shared" si="36"/>
        <v>2016</v>
      </c>
      <c r="J646" s="113">
        <f>VLOOKUP(K646,Kontoklasser!$A$1:$E$100,4,FALSE)</f>
        <v>3</v>
      </c>
      <c r="K646" s="94">
        <f t="shared" si="37"/>
        <v>39</v>
      </c>
      <c r="L646" s="97" t="str">
        <f>VLOOKUP(K646,Kontoklasser!$A$1:$E$100,3,FALSE)</f>
        <v xml:space="preserve">Rörelseintäkter </v>
      </c>
    </row>
    <row r="647" spans="1:12" x14ac:dyDescent="0.25">
      <c r="A647" s="8">
        <v>39</v>
      </c>
      <c r="B647" s="21">
        <v>42643</v>
      </c>
      <c r="C647" s="82">
        <v>1920</v>
      </c>
      <c r="D647" s="16" t="s">
        <v>71</v>
      </c>
      <c r="E647" s="19" t="s">
        <v>49</v>
      </c>
      <c r="F647" s="16" t="s">
        <v>174</v>
      </c>
      <c r="G647" s="22">
        <v>1800</v>
      </c>
      <c r="H647" s="61">
        <f t="shared" si="35"/>
        <v>42643</v>
      </c>
      <c r="I647" s="81">
        <f t="shared" si="36"/>
        <v>2016</v>
      </c>
      <c r="J647" s="113">
        <f>VLOOKUP(K647,Kontoklasser!$A$1:$E$100,4,FALSE)</f>
        <v>1</v>
      </c>
      <c r="K647" s="94">
        <f t="shared" si="37"/>
        <v>19</v>
      </c>
      <c r="L647" s="97" t="str">
        <f>VLOOKUP(K647,Kontoklasser!$A$1:$E$100,3,FALSE)</f>
        <v>Tillgångar</v>
      </c>
    </row>
    <row r="648" spans="1:12" x14ac:dyDescent="0.25">
      <c r="A648" s="8">
        <v>39</v>
      </c>
      <c r="B648" s="21">
        <v>42643</v>
      </c>
      <c r="C648" s="82">
        <v>3890</v>
      </c>
      <c r="D648" s="16" t="s">
        <v>54</v>
      </c>
      <c r="E648" s="19" t="s">
        <v>49</v>
      </c>
      <c r="F648" s="16" t="s">
        <v>174</v>
      </c>
      <c r="G648" s="22">
        <v>-1000</v>
      </c>
      <c r="H648" s="61">
        <f t="shared" si="35"/>
        <v>42643</v>
      </c>
      <c r="I648" s="81">
        <f t="shared" si="36"/>
        <v>2016</v>
      </c>
      <c r="J648" s="113">
        <f>VLOOKUP(K648,Kontoklasser!$A$1:$E$100,4,FALSE)</f>
        <v>3</v>
      </c>
      <c r="K648" s="94">
        <f t="shared" si="37"/>
        <v>38</v>
      </c>
      <c r="L648" s="97" t="str">
        <f>VLOOKUP(K648,Kontoklasser!$A$1:$E$100,3,FALSE)</f>
        <v xml:space="preserve">Rörelseintäkter </v>
      </c>
    </row>
    <row r="649" spans="1:12" x14ac:dyDescent="0.25">
      <c r="A649" s="8">
        <v>39</v>
      </c>
      <c r="B649" s="21">
        <v>42643</v>
      </c>
      <c r="C649" s="82">
        <v>3910</v>
      </c>
      <c r="D649" s="16" t="s">
        <v>12</v>
      </c>
      <c r="E649" s="19" t="s">
        <v>49</v>
      </c>
      <c r="F649" s="16" t="s">
        <v>174</v>
      </c>
      <c r="G649" s="22">
        <v>-800</v>
      </c>
      <c r="H649" s="61">
        <f t="shared" si="35"/>
        <v>42643</v>
      </c>
      <c r="I649" s="81">
        <f t="shared" si="36"/>
        <v>2016</v>
      </c>
      <c r="J649" s="113">
        <f>VLOOKUP(K649,Kontoklasser!$A$1:$E$100,4,FALSE)</f>
        <v>3</v>
      </c>
      <c r="K649" s="94">
        <f t="shared" si="37"/>
        <v>39</v>
      </c>
      <c r="L649" s="97" t="str">
        <f>VLOOKUP(K649,Kontoklasser!$A$1:$E$100,3,FALSE)</f>
        <v xml:space="preserve">Rörelseintäkter </v>
      </c>
    </row>
    <row r="650" spans="1:12" x14ac:dyDescent="0.25">
      <c r="A650" s="8">
        <v>39</v>
      </c>
      <c r="B650" s="21">
        <v>42643</v>
      </c>
      <c r="C650" s="82">
        <v>1920</v>
      </c>
      <c r="D650" s="16" t="s">
        <v>71</v>
      </c>
      <c r="E650" s="19" t="s">
        <v>49</v>
      </c>
      <c r="F650" s="16" t="s">
        <v>175</v>
      </c>
      <c r="G650" s="22">
        <v>1800</v>
      </c>
      <c r="H650" s="61">
        <f t="shared" si="35"/>
        <v>42643</v>
      </c>
      <c r="I650" s="81">
        <f t="shared" si="36"/>
        <v>2016</v>
      </c>
      <c r="J650" s="113">
        <f>VLOOKUP(K650,Kontoklasser!$A$1:$E$100,4,FALSE)</f>
        <v>1</v>
      </c>
      <c r="K650" s="94">
        <f t="shared" si="37"/>
        <v>19</v>
      </c>
      <c r="L650" s="97" t="str">
        <f>VLOOKUP(K650,Kontoklasser!$A$1:$E$100,3,FALSE)</f>
        <v>Tillgångar</v>
      </c>
    </row>
    <row r="651" spans="1:12" x14ac:dyDescent="0.25">
      <c r="A651" s="8">
        <v>39</v>
      </c>
      <c r="B651" s="21">
        <v>42643</v>
      </c>
      <c r="C651" s="82">
        <v>3890</v>
      </c>
      <c r="D651" s="16" t="s">
        <v>54</v>
      </c>
      <c r="E651" s="19" t="s">
        <v>49</v>
      </c>
      <c r="F651" s="16" t="s">
        <v>175</v>
      </c>
      <c r="G651" s="22">
        <v>-1000</v>
      </c>
      <c r="H651" s="61">
        <f t="shared" si="35"/>
        <v>42643</v>
      </c>
      <c r="I651" s="81">
        <f t="shared" si="36"/>
        <v>2016</v>
      </c>
      <c r="J651" s="113">
        <f>VLOOKUP(K651,Kontoklasser!$A$1:$E$100,4,FALSE)</f>
        <v>3</v>
      </c>
      <c r="K651" s="94">
        <f t="shared" si="37"/>
        <v>38</v>
      </c>
      <c r="L651" s="97" t="str">
        <f>VLOOKUP(K651,Kontoklasser!$A$1:$E$100,3,FALSE)</f>
        <v xml:space="preserve">Rörelseintäkter </v>
      </c>
    </row>
    <row r="652" spans="1:12" x14ac:dyDescent="0.25">
      <c r="A652" s="8">
        <v>39</v>
      </c>
      <c r="B652" s="21">
        <v>42643</v>
      </c>
      <c r="C652" s="82">
        <v>3910</v>
      </c>
      <c r="D652" s="16" t="s">
        <v>12</v>
      </c>
      <c r="E652" s="19" t="s">
        <v>49</v>
      </c>
      <c r="F652" s="16" t="s">
        <v>175</v>
      </c>
      <c r="G652" s="22">
        <v>-800</v>
      </c>
      <c r="H652" s="61">
        <f t="shared" si="35"/>
        <v>42643</v>
      </c>
      <c r="I652" s="81">
        <f t="shared" si="36"/>
        <v>2016</v>
      </c>
      <c r="J652" s="113">
        <f>VLOOKUP(K652,Kontoklasser!$A$1:$E$100,4,FALSE)</f>
        <v>3</v>
      </c>
      <c r="K652" s="94">
        <f t="shared" si="37"/>
        <v>39</v>
      </c>
      <c r="L652" s="97" t="str">
        <f>VLOOKUP(K652,Kontoklasser!$A$1:$E$100,3,FALSE)</f>
        <v xml:space="preserve">Rörelseintäkter </v>
      </c>
    </row>
    <row r="653" spans="1:12" x14ac:dyDescent="0.25">
      <c r="A653" s="8">
        <v>39</v>
      </c>
      <c r="B653" s="21">
        <v>42643</v>
      </c>
      <c r="C653" s="82">
        <v>1920</v>
      </c>
      <c r="D653" s="16" t="s">
        <v>71</v>
      </c>
      <c r="E653" s="19" t="s">
        <v>49</v>
      </c>
      <c r="F653" s="16" t="s">
        <v>176</v>
      </c>
      <c r="G653" s="22">
        <v>1800</v>
      </c>
      <c r="H653" s="61">
        <f t="shared" si="35"/>
        <v>42643</v>
      </c>
      <c r="I653" s="81">
        <f t="shared" si="36"/>
        <v>2016</v>
      </c>
      <c r="J653" s="113">
        <f>VLOOKUP(K653,Kontoklasser!$A$1:$E$100,4,FALSE)</f>
        <v>1</v>
      </c>
      <c r="K653" s="94">
        <f t="shared" si="37"/>
        <v>19</v>
      </c>
      <c r="L653" s="97" t="str">
        <f>VLOOKUP(K653,Kontoklasser!$A$1:$E$100,3,FALSE)</f>
        <v>Tillgångar</v>
      </c>
    </row>
    <row r="654" spans="1:12" x14ac:dyDescent="0.25">
      <c r="A654" s="8">
        <v>39</v>
      </c>
      <c r="B654" s="21">
        <v>42643</v>
      </c>
      <c r="C654" s="82">
        <v>3890</v>
      </c>
      <c r="D654" s="16" t="s">
        <v>54</v>
      </c>
      <c r="E654" s="19" t="s">
        <v>49</v>
      </c>
      <c r="F654" s="16" t="s">
        <v>176</v>
      </c>
      <c r="G654" s="22">
        <v>-1000</v>
      </c>
      <c r="H654" s="61">
        <f t="shared" si="35"/>
        <v>42643</v>
      </c>
      <c r="I654" s="81">
        <f t="shared" si="36"/>
        <v>2016</v>
      </c>
      <c r="J654" s="113">
        <f>VLOOKUP(K654,Kontoklasser!$A$1:$E$100,4,FALSE)</f>
        <v>3</v>
      </c>
      <c r="K654" s="94">
        <f t="shared" si="37"/>
        <v>38</v>
      </c>
      <c r="L654" s="97" t="str">
        <f>VLOOKUP(K654,Kontoklasser!$A$1:$E$100,3,FALSE)</f>
        <v xml:space="preserve">Rörelseintäkter </v>
      </c>
    </row>
    <row r="655" spans="1:12" x14ac:dyDescent="0.25">
      <c r="A655" s="8">
        <v>39</v>
      </c>
      <c r="B655" s="21">
        <v>42643</v>
      </c>
      <c r="C655" s="82">
        <v>3910</v>
      </c>
      <c r="D655" s="16" t="s">
        <v>12</v>
      </c>
      <c r="E655" s="19" t="s">
        <v>49</v>
      </c>
      <c r="F655" s="16" t="s">
        <v>176</v>
      </c>
      <c r="G655" s="22">
        <v>-800</v>
      </c>
      <c r="H655" s="61">
        <f t="shared" si="35"/>
        <v>42643</v>
      </c>
      <c r="I655" s="81">
        <f t="shared" si="36"/>
        <v>2016</v>
      </c>
      <c r="J655" s="113">
        <f>VLOOKUP(K655,Kontoklasser!$A$1:$E$100,4,FALSE)</f>
        <v>3</v>
      </c>
      <c r="K655" s="94">
        <f t="shared" si="37"/>
        <v>39</v>
      </c>
      <c r="L655" s="97" t="str">
        <f>VLOOKUP(K655,Kontoklasser!$A$1:$E$100,3,FALSE)</f>
        <v xml:space="preserve">Rörelseintäkter </v>
      </c>
    </row>
    <row r="656" spans="1:12" x14ac:dyDescent="0.25">
      <c r="A656" s="8">
        <v>39</v>
      </c>
      <c r="B656" s="21">
        <v>42643</v>
      </c>
      <c r="C656" s="82">
        <v>1920</v>
      </c>
      <c r="D656" s="16" t="s">
        <v>71</v>
      </c>
      <c r="E656" s="19" t="s">
        <v>49</v>
      </c>
      <c r="F656" s="16" t="s">
        <v>177</v>
      </c>
      <c r="G656" s="22">
        <v>1800</v>
      </c>
      <c r="H656" s="61">
        <f t="shared" si="35"/>
        <v>42643</v>
      </c>
      <c r="I656" s="81">
        <f t="shared" si="36"/>
        <v>2016</v>
      </c>
      <c r="J656" s="113">
        <f>VLOOKUP(K656,Kontoklasser!$A$1:$E$100,4,FALSE)</f>
        <v>1</v>
      </c>
      <c r="K656" s="94">
        <f t="shared" si="37"/>
        <v>19</v>
      </c>
      <c r="L656" s="97" t="str">
        <f>VLOOKUP(K656,Kontoklasser!$A$1:$E$100,3,FALSE)</f>
        <v>Tillgångar</v>
      </c>
    </row>
    <row r="657" spans="1:12" x14ac:dyDescent="0.25">
      <c r="A657" s="8">
        <v>39</v>
      </c>
      <c r="B657" s="21">
        <v>42643</v>
      </c>
      <c r="C657" s="82">
        <v>3890</v>
      </c>
      <c r="D657" s="16" t="s">
        <v>54</v>
      </c>
      <c r="E657" s="19" t="s">
        <v>49</v>
      </c>
      <c r="F657" s="16" t="s">
        <v>177</v>
      </c>
      <c r="G657" s="22">
        <v>-1000</v>
      </c>
      <c r="H657" s="61">
        <f t="shared" si="35"/>
        <v>42643</v>
      </c>
      <c r="I657" s="81">
        <f t="shared" si="36"/>
        <v>2016</v>
      </c>
      <c r="J657" s="113">
        <f>VLOOKUP(K657,Kontoklasser!$A$1:$E$100,4,FALSE)</f>
        <v>3</v>
      </c>
      <c r="K657" s="94">
        <f t="shared" si="37"/>
        <v>38</v>
      </c>
      <c r="L657" s="97" t="str">
        <f>VLOOKUP(K657,Kontoklasser!$A$1:$E$100,3,FALSE)</f>
        <v xml:space="preserve">Rörelseintäkter </v>
      </c>
    </row>
    <row r="658" spans="1:12" x14ac:dyDescent="0.25">
      <c r="A658" s="8">
        <v>39</v>
      </c>
      <c r="B658" s="21">
        <v>42643</v>
      </c>
      <c r="C658" s="82">
        <v>3910</v>
      </c>
      <c r="D658" s="16" t="s">
        <v>12</v>
      </c>
      <c r="E658" s="19" t="s">
        <v>49</v>
      </c>
      <c r="F658" s="16" t="s">
        <v>177</v>
      </c>
      <c r="G658" s="22">
        <v>-800</v>
      </c>
      <c r="H658" s="61">
        <f t="shared" si="35"/>
        <v>42643</v>
      </c>
      <c r="I658" s="81">
        <f t="shared" si="36"/>
        <v>2016</v>
      </c>
      <c r="J658" s="113">
        <f>VLOOKUP(K658,Kontoklasser!$A$1:$E$100,4,FALSE)</f>
        <v>3</v>
      </c>
      <c r="K658" s="94">
        <f t="shared" si="37"/>
        <v>39</v>
      </c>
      <c r="L658" s="97" t="str">
        <f>VLOOKUP(K658,Kontoklasser!$A$1:$E$100,3,FALSE)</f>
        <v xml:space="preserve">Rörelseintäkter </v>
      </c>
    </row>
    <row r="659" spans="1:12" x14ac:dyDescent="0.25">
      <c r="A659" s="8">
        <v>39</v>
      </c>
      <c r="B659" s="21">
        <v>42643</v>
      </c>
      <c r="C659" s="82">
        <v>1920</v>
      </c>
      <c r="D659" s="16" t="s">
        <v>71</v>
      </c>
      <c r="E659" s="19" t="s">
        <v>49</v>
      </c>
      <c r="F659" s="16" t="s">
        <v>178</v>
      </c>
      <c r="G659" s="22">
        <v>1800</v>
      </c>
      <c r="H659" s="61">
        <f t="shared" si="35"/>
        <v>42643</v>
      </c>
      <c r="I659" s="81">
        <f t="shared" si="36"/>
        <v>2016</v>
      </c>
      <c r="J659" s="113">
        <f>VLOOKUP(K659,Kontoklasser!$A$1:$E$100,4,FALSE)</f>
        <v>1</v>
      </c>
      <c r="K659" s="94">
        <f t="shared" si="37"/>
        <v>19</v>
      </c>
      <c r="L659" s="97" t="str">
        <f>VLOOKUP(K659,Kontoklasser!$A$1:$E$100,3,FALSE)</f>
        <v>Tillgångar</v>
      </c>
    </row>
    <row r="660" spans="1:12" x14ac:dyDescent="0.25">
      <c r="A660" s="8">
        <v>39</v>
      </c>
      <c r="B660" s="21">
        <v>42643</v>
      </c>
      <c r="C660" s="82">
        <v>3890</v>
      </c>
      <c r="D660" s="16" t="s">
        <v>54</v>
      </c>
      <c r="E660" s="19" t="s">
        <v>49</v>
      </c>
      <c r="F660" s="16" t="s">
        <v>178</v>
      </c>
      <c r="G660" s="22">
        <v>-1000</v>
      </c>
      <c r="H660" s="61">
        <f t="shared" si="35"/>
        <v>42643</v>
      </c>
      <c r="I660" s="81">
        <f t="shared" si="36"/>
        <v>2016</v>
      </c>
      <c r="J660" s="113">
        <f>VLOOKUP(K660,Kontoklasser!$A$1:$E$100,4,FALSE)</f>
        <v>3</v>
      </c>
      <c r="K660" s="94">
        <f t="shared" si="37"/>
        <v>38</v>
      </c>
      <c r="L660" s="97" t="str">
        <f>VLOOKUP(K660,Kontoklasser!$A$1:$E$100,3,FALSE)</f>
        <v xml:space="preserve">Rörelseintäkter </v>
      </c>
    </row>
    <row r="661" spans="1:12" x14ac:dyDescent="0.25">
      <c r="A661" s="8">
        <v>39</v>
      </c>
      <c r="B661" s="21">
        <v>42643</v>
      </c>
      <c r="C661" s="82">
        <v>3910</v>
      </c>
      <c r="D661" s="16" t="s">
        <v>12</v>
      </c>
      <c r="E661" s="19" t="s">
        <v>49</v>
      </c>
      <c r="F661" s="16" t="s">
        <v>178</v>
      </c>
      <c r="G661" s="22">
        <v>-800</v>
      </c>
      <c r="H661" s="61">
        <f t="shared" si="35"/>
        <v>42643</v>
      </c>
      <c r="I661" s="81">
        <f t="shared" si="36"/>
        <v>2016</v>
      </c>
      <c r="J661" s="113">
        <f>VLOOKUP(K661,Kontoklasser!$A$1:$E$100,4,FALSE)</f>
        <v>3</v>
      </c>
      <c r="K661" s="94">
        <f t="shared" si="37"/>
        <v>39</v>
      </c>
      <c r="L661" s="97" t="str">
        <f>VLOOKUP(K661,Kontoklasser!$A$1:$E$100,3,FALSE)</f>
        <v xml:space="preserve">Rörelseintäkter </v>
      </c>
    </row>
    <row r="662" spans="1:12" x14ac:dyDescent="0.25">
      <c r="A662" s="8">
        <v>39</v>
      </c>
      <c r="B662" s="21">
        <v>42643</v>
      </c>
      <c r="C662" s="82">
        <v>1920</v>
      </c>
      <c r="D662" s="16" t="s">
        <v>71</v>
      </c>
      <c r="E662" s="19" t="s">
        <v>49</v>
      </c>
      <c r="F662" s="16" t="s">
        <v>179</v>
      </c>
      <c r="G662" s="22">
        <v>1800</v>
      </c>
      <c r="H662" s="61">
        <f t="shared" si="35"/>
        <v>42643</v>
      </c>
      <c r="I662" s="81">
        <f t="shared" si="36"/>
        <v>2016</v>
      </c>
      <c r="J662" s="113">
        <f>VLOOKUP(K662,Kontoklasser!$A$1:$E$100,4,FALSE)</f>
        <v>1</v>
      </c>
      <c r="K662" s="94">
        <f t="shared" si="37"/>
        <v>19</v>
      </c>
      <c r="L662" s="97" t="str">
        <f>VLOOKUP(K662,Kontoklasser!$A$1:$E$100,3,FALSE)</f>
        <v>Tillgångar</v>
      </c>
    </row>
    <row r="663" spans="1:12" x14ac:dyDescent="0.25">
      <c r="A663" s="8">
        <v>39</v>
      </c>
      <c r="B663" s="21">
        <v>42643</v>
      </c>
      <c r="C663" s="82">
        <v>3890</v>
      </c>
      <c r="D663" s="16" t="s">
        <v>54</v>
      </c>
      <c r="E663" s="19" t="s">
        <v>49</v>
      </c>
      <c r="F663" s="16" t="s">
        <v>179</v>
      </c>
      <c r="G663" s="22">
        <v>-1000</v>
      </c>
      <c r="H663" s="61">
        <f t="shared" si="35"/>
        <v>42643</v>
      </c>
      <c r="I663" s="81">
        <f t="shared" si="36"/>
        <v>2016</v>
      </c>
      <c r="J663" s="113">
        <f>VLOOKUP(K663,Kontoklasser!$A$1:$E$100,4,FALSE)</f>
        <v>3</v>
      </c>
      <c r="K663" s="94">
        <f t="shared" si="37"/>
        <v>38</v>
      </c>
      <c r="L663" s="97" t="str">
        <f>VLOOKUP(K663,Kontoklasser!$A$1:$E$100,3,FALSE)</f>
        <v xml:space="preserve">Rörelseintäkter </v>
      </c>
    </row>
    <row r="664" spans="1:12" x14ac:dyDescent="0.25">
      <c r="A664" s="8">
        <v>39</v>
      </c>
      <c r="B664" s="21">
        <v>42643</v>
      </c>
      <c r="C664" s="82">
        <v>3910</v>
      </c>
      <c r="D664" s="16" t="s">
        <v>12</v>
      </c>
      <c r="E664" s="19" t="s">
        <v>49</v>
      </c>
      <c r="F664" s="16" t="s">
        <v>179</v>
      </c>
      <c r="G664" s="22">
        <v>-800</v>
      </c>
      <c r="H664" s="61">
        <f t="shared" si="35"/>
        <v>42643</v>
      </c>
      <c r="I664" s="81">
        <f t="shared" si="36"/>
        <v>2016</v>
      </c>
      <c r="J664" s="113">
        <f>VLOOKUP(K664,Kontoklasser!$A$1:$E$100,4,FALSE)</f>
        <v>3</v>
      </c>
      <c r="K664" s="94">
        <f t="shared" si="37"/>
        <v>39</v>
      </c>
      <c r="L664" s="97" t="str">
        <f>VLOOKUP(K664,Kontoklasser!$A$1:$E$100,3,FALSE)</f>
        <v xml:space="preserve">Rörelseintäkter </v>
      </c>
    </row>
    <row r="665" spans="1:12" x14ac:dyDescent="0.25">
      <c r="A665" s="8">
        <v>39</v>
      </c>
      <c r="B665" s="21">
        <v>42643</v>
      </c>
      <c r="C665" s="82">
        <v>1920</v>
      </c>
      <c r="D665" s="16" t="s">
        <v>71</v>
      </c>
      <c r="E665" s="19" t="s">
        <v>49</v>
      </c>
      <c r="F665" s="16" t="s">
        <v>180</v>
      </c>
      <c r="G665" s="22">
        <v>1800</v>
      </c>
      <c r="H665" s="61">
        <f t="shared" si="35"/>
        <v>42643</v>
      </c>
      <c r="I665" s="81">
        <f t="shared" si="36"/>
        <v>2016</v>
      </c>
      <c r="J665" s="113">
        <f>VLOOKUP(K665,Kontoklasser!$A$1:$E$100,4,FALSE)</f>
        <v>1</v>
      </c>
      <c r="K665" s="94">
        <f t="shared" si="37"/>
        <v>19</v>
      </c>
      <c r="L665" s="97" t="str">
        <f>VLOOKUP(K665,Kontoklasser!$A$1:$E$100,3,FALSE)</f>
        <v>Tillgångar</v>
      </c>
    </row>
    <row r="666" spans="1:12" x14ac:dyDescent="0.25">
      <c r="A666" s="8">
        <v>39</v>
      </c>
      <c r="B666" s="21">
        <v>42643</v>
      </c>
      <c r="C666" s="82">
        <v>3890</v>
      </c>
      <c r="D666" s="16" t="s">
        <v>54</v>
      </c>
      <c r="E666" s="19" t="s">
        <v>49</v>
      </c>
      <c r="F666" s="16" t="s">
        <v>180</v>
      </c>
      <c r="G666" s="22">
        <v>-1000</v>
      </c>
      <c r="H666" s="61">
        <f t="shared" si="35"/>
        <v>42643</v>
      </c>
      <c r="I666" s="81">
        <f t="shared" si="36"/>
        <v>2016</v>
      </c>
      <c r="J666" s="113">
        <f>VLOOKUP(K666,Kontoklasser!$A$1:$E$100,4,FALSE)</f>
        <v>3</v>
      </c>
      <c r="K666" s="94">
        <f t="shared" si="37"/>
        <v>38</v>
      </c>
      <c r="L666" s="97" t="str">
        <f>VLOOKUP(K666,Kontoklasser!$A$1:$E$100,3,FALSE)</f>
        <v xml:space="preserve">Rörelseintäkter </v>
      </c>
    </row>
    <row r="667" spans="1:12" x14ac:dyDescent="0.25">
      <c r="A667" s="8">
        <v>39</v>
      </c>
      <c r="B667" s="21">
        <v>42643</v>
      </c>
      <c r="C667" s="82">
        <v>3910</v>
      </c>
      <c r="D667" s="16" t="s">
        <v>12</v>
      </c>
      <c r="E667" s="19" t="s">
        <v>49</v>
      </c>
      <c r="F667" s="16" t="s">
        <v>180</v>
      </c>
      <c r="G667" s="22">
        <v>-800</v>
      </c>
      <c r="H667" s="61">
        <f t="shared" si="35"/>
        <v>42643</v>
      </c>
      <c r="I667" s="81">
        <f t="shared" si="36"/>
        <v>2016</v>
      </c>
      <c r="J667" s="113">
        <f>VLOOKUP(K667,Kontoklasser!$A$1:$E$100,4,FALSE)</f>
        <v>3</v>
      </c>
      <c r="K667" s="94">
        <f t="shared" si="37"/>
        <v>39</v>
      </c>
      <c r="L667" s="97" t="str">
        <f>VLOOKUP(K667,Kontoklasser!$A$1:$E$100,3,FALSE)</f>
        <v xml:space="preserve">Rörelseintäkter </v>
      </c>
    </row>
    <row r="668" spans="1:12" x14ac:dyDescent="0.25">
      <c r="A668" s="8">
        <v>39</v>
      </c>
      <c r="B668" s="21">
        <v>42643</v>
      </c>
      <c r="C668" s="82">
        <v>1920</v>
      </c>
      <c r="D668" s="16" t="s">
        <v>71</v>
      </c>
      <c r="E668" s="19" t="s">
        <v>49</v>
      </c>
      <c r="F668" s="16" t="s">
        <v>181</v>
      </c>
      <c r="G668" s="22">
        <v>1800</v>
      </c>
      <c r="H668" s="61">
        <f t="shared" si="35"/>
        <v>42643</v>
      </c>
      <c r="I668" s="81">
        <f t="shared" si="36"/>
        <v>2016</v>
      </c>
      <c r="J668" s="113">
        <f>VLOOKUP(K668,Kontoklasser!$A$1:$E$100,4,FALSE)</f>
        <v>1</v>
      </c>
      <c r="K668" s="94">
        <f t="shared" si="37"/>
        <v>19</v>
      </c>
      <c r="L668" s="97" t="str">
        <f>VLOOKUP(K668,Kontoklasser!$A$1:$E$100,3,FALSE)</f>
        <v>Tillgångar</v>
      </c>
    </row>
    <row r="669" spans="1:12" x14ac:dyDescent="0.25">
      <c r="A669" s="8">
        <v>39</v>
      </c>
      <c r="B669" s="21">
        <v>42643</v>
      </c>
      <c r="C669" s="82">
        <v>3890</v>
      </c>
      <c r="D669" s="16" t="s">
        <v>54</v>
      </c>
      <c r="E669" s="19" t="s">
        <v>49</v>
      </c>
      <c r="F669" s="16" t="s">
        <v>181</v>
      </c>
      <c r="G669" s="22">
        <v>-1000</v>
      </c>
      <c r="H669" s="61">
        <f t="shared" si="35"/>
        <v>42643</v>
      </c>
      <c r="I669" s="81">
        <f t="shared" si="36"/>
        <v>2016</v>
      </c>
      <c r="J669" s="113">
        <f>VLOOKUP(K669,Kontoklasser!$A$1:$E$100,4,FALSE)</f>
        <v>3</v>
      </c>
      <c r="K669" s="94">
        <f t="shared" si="37"/>
        <v>38</v>
      </c>
      <c r="L669" s="97" t="str">
        <f>VLOOKUP(K669,Kontoklasser!$A$1:$E$100,3,FALSE)</f>
        <v xml:space="preserve">Rörelseintäkter </v>
      </c>
    </row>
    <row r="670" spans="1:12" x14ac:dyDescent="0.25">
      <c r="A670" s="8">
        <v>39</v>
      </c>
      <c r="B670" s="21">
        <v>42643</v>
      </c>
      <c r="C670" s="82">
        <v>3910</v>
      </c>
      <c r="D670" s="16" t="s">
        <v>12</v>
      </c>
      <c r="E670" s="19" t="s">
        <v>49</v>
      </c>
      <c r="F670" s="16" t="s">
        <v>181</v>
      </c>
      <c r="G670" s="22">
        <v>-800</v>
      </c>
      <c r="H670" s="61">
        <f t="shared" si="35"/>
        <v>42643</v>
      </c>
      <c r="I670" s="81">
        <f t="shared" si="36"/>
        <v>2016</v>
      </c>
      <c r="J670" s="113">
        <f>VLOOKUP(K670,Kontoklasser!$A$1:$E$100,4,FALSE)</f>
        <v>3</v>
      </c>
      <c r="K670" s="94">
        <f t="shared" si="37"/>
        <v>39</v>
      </c>
      <c r="L670" s="97" t="str">
        <f>VLOOKUP(K670,Kontoklasser!$A$1:$E$100,3,FALSE)</f>
        <v xml:space="preserve">Rörelseintäkter </v>
      </c>
    </row>
    <row r="671" spans="1:12" x14ac:dyDescent="0.25">
      <c r="A671" s="8">
        <v>39</v>
      </c>
      <c r="B671" s="21">
        <v>42643</v>
      </c>
      <c r="C671" s="82">
        <v>1920</v>
      </c>
      <c r="D671" s="16" t="s">
        <v>71</v>
      </c>
      <c r="E671" s="19" t="s">
        <v>49</v>
      </c>
      <c r="F671" s="16" t="s">
        <v>182</v>
      </c>
      <c r="G671" s="22">
        <v>1800</v>
      </c>
      <c r="H671" s="61">
        <f t="shared" si="35"/>
        <v>42643</v>
      </c>
      <c r="I671" s="81">
        <f t="shared" si="36"/>
        <v>2016</v>
      </c>
      <c r="J671" s="113">
        <f>VLOOKUP(K671,Kontoklasser!$A$1:$E$100,4,FALSE)</f>
        <v>1</v>
      </c>
      <c r="K671" s="94">
        <f t="shared" si="37"/>
        <v>19</v>
      </c>
      <c r="L671" s="97" t="str">
        <f>VLOOKUP(K671,Kontoklasser!$A$1:$E$100,3,FALSE)</f>
        <v>Tillgångar</v>
      </c>
    </row>
    <row r="672" spans="1:12" x14ac:dyDescent="0.25">
      <c r="A672" s="8">
        <v>39</v>
      </c>
      <c r="B672" s="21">
        <v>42643</v>
      </c>
      <c r="C672" s="82">
        <v>3890</v>
      </c>
      <c r="D672" s="16" t="s">
        <v>54</v>
      </c>
      <c r="E672" s="19" t="s">
        <v>49</v>
      </c>
      <c r="F672" s="16" t="s">
        <v>182</v>
      </c>
      <c r="G672" s="22">
        <v>-1000</v>
      </c>
      <c r="H672" s="61">
        <f t="shared" si="35"/>
        <v>42643</v>
      </c>
      <c r="I672" s="81">
        <f t="shared" si="36"/>
        <v>2016</v>
      </c>
      <c r="J672" s="113">
        <f>VLOOKUP(K672,Kontoklasser!$A$1:$E$100,4,FALSE)</f>
        <v>3</v>
      </c>
      <c r="K672" s="94">
        <f t="shared" si="37"/>
        <v>38</v>
      </c>
      <c r="L672" s="97" t="str">
        <f>VLOOKUP(K672,Kontoklasser!$A$1:$E$100,3,FALSE)</f>
        <v xml:space="preserve">Rörelseintäkter </v>
      </c>
    </row>
    <row r="673" spans="1:12" x14ac:dyDescent="0.25">
      <c r="A673" s="8">
        <v>39</v>
      </c>
      <c r="B673" s="21">
        <v>42643</v>
      </c>
      <c r="C673" s="82">
        <v>3910</v>
      </c>
      <c r="D673" s="16" t="s">
        <v>12</v>
      </c>
      <c r="E673" s="19" t="s">
        <v>49</v>
      </c>
      <c r="F673" s="16" t="s">
        <v>182</v>
      </c>
      <c r="G673" s="22">
        <v>-800</v>
      </c>
      <c r="H673" s="61">
        <f t="shared" si="35"/>
        <v>42643</v>
      </c>
      <c r="I673" s="81">
        <f t="shared" si="36"/>
        <v>2016</v>
      </c>
      <c r="J673" s="113">
        <f>VLOOKUP(K673,Kontoklasser!$A$1:$E$100,4,FALSE)</f>
        <v>3</v>
      </c>
      <c r="K673" s="94">
        <f t="shared" si="37"/>
        <v>39</v>
      </c>
      <c r="L673" s="97" t="str">
        <f>VLOOKUP(K673,Kontoklasser!$A$1:$E$100,3,FALSE)</f>
        <v xml:space="preserve">Rörelseintäkter </v>
      </c>
    </row>
    <row r="674" spans="1:12" x14ac:dyDescent="0.25">
      <c r="A674" s="8">
        <v>39</v>
      </c>
      <c r="B674" s="21">
        <v>42643</v>
      </c>
      <c r="C674" s="82">
        <v>1920</v>
      </c>
      <c r="D674" s="16" t="s">
        <v>71</v>
      </c>
      <c r="E674" s="19" t="s">
        <v>49</v>
      </c>
      <c r="F674" s="16" t="s">
        <v>183</v>
      </c>
      <c r="G674" s="22">
        <v>1800</v>
      </c>
      <c r="H674" s="61">
        <f t="shared" si="35"/>
        <v>42643</v>
      </c>
      <c r="I674" s="81">
        <f t="shared" si="36"/>
        <v>2016</v>
      </c>
      <c r="J674" s="113">
        <f>VLOOKUP(K674,Kontoklasser!$A$1:$E$100,4,FALSE)</f>
        <v>1</v>
      </c>
      <c r="K674" s="94">
        <f t="shared" si="37"/>
        <v>19</v>
      </c>
      <c r="L674" s="97" t="str">
        <f>VLOOKUP(K674,Kontoklasser!$A$1:$E$100,3,FALSE)</f>
        <v>Tillgångar</v>
      </c>
    </row>
    <row r="675" spans="1:12" x14ac:dyDescent="0.25">
      <c r="A675" s="8">
        <v>39</v>
      </c>
      <c r="B675" s="21">
        <v>42643</v>
      </c>
      <c r="C675" s="82">
        <v>3890</v>
      </c>
      <c r="D675" s="16" t="s">
        <v>54</v>
      </c>
      <c r="E675" s="19" t="s">
        <v>49</v>
      </c>
      <c r="F675" s="16" t="s">
        <v>183</v>
      </c>
      <c r="G675" s="22">
        <v>-1000</v>
      </c>
      <c r="H675" s="61">
        <f t="shared" si="35"/>
        <v>42643</v>
      </c>
      <c r="I675" s="81">
        <f t="shared" si="36"/>
        <v>2016</v>
      </c>
      <c r="J675" s="113">
        <f>VLOOKUP(K675,Kontoklasser!$A$1:$E$100,4,FALSE)</f>
        <v>3</v>
      </c>
      <c r="K675" s="94">
        <f t="shared" si="37"/>
        <v>38</v>
      </c>
      <c r="L675" s="97" t="str">
        <f>VLOOKUP(K675,Kontoklasser!$A$1:$E$100,3,FALSE)</f>
        <v xml:space="preserve">Rörelseintäkter </v>
      </c>
    </row>
    <row r="676" spans="1:12" x14ac:dyDescent="0.25">
      <c r="A676" s="8">
        <v>39</v>
      </c>
      <c r="B676" s="21">
        <v>42643</v>
      </c>
      <c r="C676" s="82">
        <v>3910</v>
      </c>
      <c r="D676" s="16" t="s">
        <v>12</v>
      </c>
      <c r="E676" s="19" t="s">
        <v>49</v>
      </c>
      <c r="F676" s="16" t="s">
        <v>183</v>
      </c>
      <c r="G676" s="22">
        <v>-800</v>
      </c>
      <c r="H676" s="61">
        <f t="shared" si="35"/>
        <v>42643</v>
      </c>
      <c r="I676" s="81">
        <f t="shared" si="36"/>
        <v>2016</v>
      </c>
      <c r="J676" s="113">
        <f>VLOOKUP(K676,Kontoklasser!$A$1:$E$100,4,FALSE)</f>
        <v>3</v>
      </c>
      <c r="K676" s="94">
        <f t="shared" si="37"/>
        <v>39</v>
      </c>
      <c r="L676" s="97" t="str">
        <f>VLOOKUP(K676,Kontoklasser!$A$1:$E$100,3,FALSE)</f>
        <v xml:space="preserve">Rörelseintäkter </v>
      </c>
    </row>
    <row r="677" spans="1:12" x14ac:dyDescent="0.25">
      <c r="A677" s="8">
        <v>39</v>
      </c>
      <c r="B677" s="21">
        <v>42643</v>
      </c>
      <c r="C677" s="82">
        <v>1920</v>
      </c>
      <c r="D677" s="16" t="s">
        <v>71</v>
      </c>
      <c r="E677" s="19" t="s">
        <v>49</v>
      </c>
      <c r="F677" s="16" t="s">
        <v>184</v>
      </c>
      <c r="G677" s="22">
        <v>1800</v>
      </c>
      <c r="H677" s="61">
        <f t="shared" si="35"/>
        <v>42643</v>
      </c>
      <c r="I677" s="81">
        <f t="shared" si="36"/>
        <v>2016</v>
      </c>
      <c r="J677" s="113">
        <f>VLOOKUP(K677,Kontoklasser!$A$1:$E$100,4,FALSE)</f>
        <v>1</v>
      </c>
      <c r="K677" s="94">
        <f t="shared" si="37"/>
        <v>19</v>
      </c>
      <c r="L677" s="97" t="str">
        <f>VLOOKUP(K677,Kontoklasser!$A$1:$E$100,3,FALSE)</f>
        <v>Tillgångar</v>
      </c>
    </row>
    <row r="678" spans="1:12" x14ac:dyDescent="0.25">
      <c r="A678" s="8">
        <v>39</v>
      </c>
      <c r="B678" s="21">
        <v>42643</v>
      </c>
      <c r="C678" s="82">
        <v>3890</v>
      </c>
      <c r="D678" s="16" t="s">
        <v>54</v>
      </c>
      <c r="E678" s="19" t="s">
        <v>49</v>
      </c>
      <c r="F678" s="16" t="s">
        <v>184</v>
      </c>
      <c r="G678" s="22">
        <v>-1000</v>
      </c>
      <c r="H678" s="61">
        <f t="shared" si="35"/>
        <v>42643</v>
      </c>
      <c r="I678" s="81">
        <f t="shared" si="36"/>
        <v>2016</v>
      </c>
      <c r="J678" s="113">
        <f>VLOOKUP(K678,Kontoklasser!$A$1:$E$100,4,FALSE)</f>
        <v>3</v>
      </c>
      <c r="K678" s="94">
        <f t="shared" si="37"/>
        <v>38</v>
      </c>
      <c r="L678" s="97" t="str">
        <f>VLOOKUP(K678,Kontoklasser!$A$1:$E$100,3,FALSE)</f>
        <v xml:space="preserve">Rörelseintäkter </v>
      </c>
    </row>
    <row r="679" spans="1:12" x14ac:dyDescent="0.25">
      <c r="A679" s="8">
        <v>39</v>
      </c>
      <c r="B679" s="21">
        <v>42643</v>
      </c>
      <c r="C679" s="82">
        <v>3910</v>
      </c>
      <c r="D679" s="16" t="s">
        <v>12</v>
      </c>
      <c r="E679" s="19" t="s">
        <v>49</v>
      </c>
      <c r="F679" s="16" t="s">
        <v>184</v>
      </c>
      <c r="G679" s="22">
        <v>-800</v>
      </c>
      <c r="H679" s="61">
        <f t="shared" si="35"/>
        <v>42643</v>
      </c>
      <c r="I679" s="81">
        <f t="shared" si="36"/>
        <v>2016</v>
      </c>
      <c r="J679" s="113">
        <f>VLOOKUP(K679,Kontoklasser!$A$1:$E$100,4,FALSE)</f>
        <v>3</v>
      </c>
      <c r="K679" s="94">
        <f t="shared" si="37"/>
        <v>39</v>
      </c>
      <c r="L679" s="97" t="str">
        <f>VLOOKUP(K679,Kontoklasser!$A$1:$E$100,3,FALSE)</f>
        <v xml:space="preserve">Rörelseintäkter </v>
      </c>
    </row>
    <row r="680" spans="1:12" x14ac:dyDescent="0.25">
      <c r="A680" s="8">
        <v>39</v>
      </c>
      <c r="B680" s="21">
        <v>42643</v>
      </c>
      <c r="C680" s="82">
        <v>1920</v>
      </c>
      <c r="D680" s="16" t="s">
        <v>71</v>
      </c>
      <c r="E680" s="19" t="s">
        <v>49</v>
      </c>
      <c r="F680" s="16" t="s">
        <v>185</v>
      </c>
      <c r="G680" s="22">
        <v>1800</v>
      </c>
      <c r="H680" s="61">
        <f t="shared" si="35"/>
        <v>42643</v>
      </c>
      <c r="I680" s="81">
        <f t="shared" si="36"/>
        <v>2016</v>
      </c>
      <c r="J680" s="113">
        <f>VLOOKUP(K680,Kontoklasser!$A$1:$E$100,4,FALSE)</f>
        <v>1</v>
      </c>
      <c r="K680" s="94">
        <f t="shared" si="37"/>
        <v>19</v>
      </c>
      <c r="L680" s="97" t="str">
        <f>VLOOKUP(K680,Kontoklasser!$A$1:$E$100,3,FALSE)</f>
        <v>Tillgångar</v>
      </c>
    </row>
    <row r="681" spans="1:12" x14ac:dyDescent="0.25">
      <c r="A681" s="8">
        <v>39</v>
      </c>
      <c r="B681" s="21">
        <v>42643</v>
      </c>
      <c r="C681" s="82">
        <v>3890</v>
      </c>
      <c r="D681" s="16" t="s">
        <v>54</v>
      </c>
      <c r="E681" s="19" t="s">
        <v>49</v>
      </c>
      <c r="F681" s="16" t="s">
        <v>185</v>
      </c>
      <c r="G681" s="22">
        <v>-1000</v>
      </c>
      <c r="H681" s="61">
        <f t="shared" si="35"/>
        <v>42643</v>
      </c>
      <c r="I681" s="81">
        <f t="shared" si="36"/>
        <v>2016</v>
      </c>
      <c r="J681" s="113">
        <f>VLOOKUP(K681,Kontoklasser!$A$1:$E$100,4,FALSE)</f>
        <v>3</v>
      </c>
      <c r="K681" s="94">
        <f t="shared" si="37"/>
        <v>38</v>
      </c>
      <c r="L681" s="97" t="str">
        <f>VLOOKUP(K681,Kontoklasser!$A$1:$E$100,3,FALSE)</f>
        <v xml:space="preserve">Rörelseintäkter </v>
      </c>
    </row>
    <row r="682" spans="1:12" x14ac:dyDescent="0.25">
      <c r="A682" s="8">
        <v>39</v>
      </c>
      <c r="B682" s="21">
        <v>42643</v>
      </c>
      <c r="C682" s="82">
        <v>3910</v>
      </c>
      <c r="D682" s="16" t="s">
        <v>12</v>
      </c>
      <c r="E682" s="19" t="s">
        <v>49</v>
      </c>
      <c r="F682" s="16" t="s">
        <v>185</v>
      </c>
      <c r="G682" s="22">
        <v>-800</v>
      </c>
      <c r="H682" s="61">
        <f t="shared" si="35"/>
        <v>42643</v>
      </c>
      <c r="I682" s="81">
        <f t="shared" si="36"/>
        <v>2016</v>
      </c>
      <c r="J682" s="113">
        <f>VLOOKUP(K682,Kontoklasser!$A$1:$E$100,4,FALSE)</f>
        <v>3</v>
      </c>
      <c r="K682" s="94">
        <f t="shared" si="37"/>
        <v>39</v>
      </c>
      <c r="L682" s="97" t="str">
        <f>VLOOKUP(K682,Kontoklasser!$A$1:$E$100,3,FALSE)</f>
        <v xml:space="preserve">Rörelseintäkter </v>
      </c>
    </row>
    <row r="683" spans="1:12" x14ac:dyDescent="0.25">
      <c r="A683" s="8">
        <v>39</v>
      </c>
      <c r="B683" s="21">
        <v>42643</v>
      </c>
      <c r="C683" s="82">
        <v>1920</v>
      </c>
      <c r="D683" s="16" t="s">
        <v>71</v>
      </c>
      <c r="E683" s="19" t="s">
        <v>49</v>
      </c>
      <c r="F683" s="16" t="s">
        <v>186</v>
      </c>
      <c r="G683" s="22">
        <v>1800</v>
      </c>
      <c r="H683" s="61">
        <f t="shared" si="35"/>
        <v>42643</v>
      </c>
      <c r="I683" s="81">
        <f t="shared" si="36"/>
        <v>2016</v>
      </c>
      <c r="J683" s="113">
        <f>VLOOKUP(K683,Kontoklasser!$A$1:$E$100,4,FALSE)</f>
        <v>1</v>
      </c>
      <c r="K683" s="94">
        <f t="shared" si="37"/>
        <v>19</v>
      </c>
      <c r="L683" s="97" t="str">
        <f>VLOOKUP(K683,Kontoklasser!$A$1:$E$100,3,FALSE)</f>
        <v>Tillgångar</v>
      </c>
    </row>
    <row r="684" spans="1:12" x14ac:dyDescent="0.25">
      <c r="A684" s="8">
        <v>39</v>
      </c>
      <c r="B684" s="21">
        <v>42643</v>
      </c>
      <c r="C684" s="82">
        <v>3890</v>
      </c>
      <c r="D684" s="16" t="s">
        <v>54</v>
      </c>
      <c r="E684" s="19" t="s">
        <v>49</v>
      </c>
      <c r="F684" s="16" t="s">
        <v>186</v>
      </c>
      <c r="G684" s="22">
        <v>-1000</v>
      </c>
      <c r="H684" s="61">
        <f t="shared" si="35"/>
        <v>42643</v>
      </c>
      <c r="I684" s="81">
        <f t="shared" si="36"/>
        <v>2016</v>
      </c>
      <c r="J684" s="113">
        <f>VLOOKUP(K684,Kontoklasser!$A$1:$E$100,4,FALSE)</f>
        <v>3</v>
      </c>
      <c r="K684" s="94">
        <f t="shared" si="37"/>
        <v>38</v>
      </c>
      <c r="L684" s="97" t="str">
        <f>VLOOKUP(K684,Kontoklasser!$A$1:$E$100,3,FALSE)</f>
        <v xml:space="preserve">Rörelseintäkter </v>
      </c>
    </row>
    <row r="685" spans="1:12" x14ac:dyDescent="0.25">
      <c r="A685" s="8">
        <v>39</v>
      </c>
      <c r="B685" s="21">
        <v>42643</v>
      </c>
      <c r="C685" s="82">
        <v>3910</v>
      </c>
      <c r="D685" s="16" t="s">
        <v>12</v>
      </c>
      <c r="E685" s="19" t="s">
        <v>49</v>
      </c>
      <c r="F685" s="16" t="s">
        <v>186</v>
      </c>
      <c r="G685" s="22">
        <v>-800</v>
      </c>
      <c r="H685" s="61">
        <f t="shared" si="35"/>
        <v>42643</v>
      </c>
      <c r="I685" s="81">
        <f t="shared" si="36"/>
        <v>2016</v>
      </c>
      <c r="J685" s="113">
        <f>VLOOKUP(K685,Kontoklasser!$A$1:$E$100,4,FALSE)</f>
        <v>3</v>
      </c>
      <c r="K685" s="94">
        <f t="shared" si="37"/>
        <v>39</v>
      </c>
      <c r="L685" s="97" t="str">
        <f>VLOOKUP(K685,Kontoklasser!$A$1:$E$100,3,FALSE)</f>
        <v xml:space="preserve">Rörelseintäkter </v>
      </c>
    </row>
    <row r="686" spans="1:12" x14ac:dyDescent="0.25">
      <c r="A686" s="8">
        <v>39</v>
      </c>
      <c r="B686" s="21">
        <v>42643</v>
      </c>
      <c r="C686" s="82">
        <v>1920</v>
      </c>
      <c r="D686" s="16" t="s">
        <v>71</v>
      </c>
      <c r="E686" s="19" t="s">
        <v>49</v>
      </c>
      <c r="F686" s="16" t="s">
        <v>187</v>
      </c>
      <c r="G686" s="22">
        <v>1800</v>
      </c>
      <c r="H686" s="61">
        <f t="shared" si="35"/>
        <v>42643</v>
      </c>
      <c r="I686" s="81">
        <f t="shared" si="36"/>
        <v>2016</v>
      </c>
      <c r="J686" s="113">
        <f>VLOOKUP(K686,Kontoklasser!$A$1:$E$100,4,FALSE)</f>
        <v>1</v>
      </c>
      <c r="K686" s="94">
        <f t="shared" si="37"/>
        <v>19</v>
      </c>
      <c r="L686" s="97" t="str">
        <f>VLOOKUP(K686,Kontoklasser!$A$1:$E$100,3,FALSE)</f>
        <v>Tillgångar</v>
      </c>
    </row>
    <row r="687" spans="1:12" x14ac:dyDescent="0.25">
      <c r="A687" s="8">
        <v>39</v>
      </c>
      <c r="B687" s="21">
        <v>42643</v>
      </c>
      <c r="C687" s="82">
        <v>3890</v>
      </c>
      <c r="D687" s="16" t="s">
        <v>54</v>
      </c>
      <c r="E687" s="19" t="s">
        <v>49</v>
      </c>
      <c r="F687" s="16" t="s">
        <v>187</v>
      </c>
      <c r="G687" s="22">
        <v>-1000</v>
      </c>
      <c r="H687" s="61">
        <f t="shared" si="35"/>
        <v>42643</v>
      </c>
      <c r="I687" s="81">
        <f t="shared" si="36"/>
        <v>2016</v>
      </c>
      <c r="J687" s="113">
        <f>VLOOKUP(K687,Kontoklasser!$A$1:$E$100,4,FALSE)</f>
        <v>3</v>
      </c>
      <c r="K687" s="94">
        <f t="shared" si="37"/>
        <v>38</v>
      </c>
      <c r="L687" s="97" t="str">
        <f>VLOOKUP(K687,Kontoklasser!$A$1:$E$100,3,FALSE)</f>
        <v xml:space="preserve">Rörelseintäkter </v>
      </c>
    </row>
    <row r="688" spans="1:12" x14ac:dyDescent="0.25">
      <c r="A688" s="8">
        <v>39</v>
      </c>
      <c r="B688" s="21">
        <v>42643</v>
      </c>
      <c r="C688" s="82">
        <v>3910</v>
      </c>
      <c r="D688" s="16" t="s">
        <v>12</v>
      </c>
      <c r="E688" s="19" t="s">
        <v>49</v>
      </c>
      <c r="F688" s="16" t="s">
        <v>187</v>
      </c>
      <c r="G688" s="22">
        <v>-800</v>
      </c>
      <c r="H688" s="61">
        <f t="shared" si="35"/>
        <v>42643</v>
      </c>
      <c r="I688" s="81">
        <f t="shared" si="36"/>
        <v>2016</v>
      </c>
      <c r="J688" s="113">
        <f>VLOOKUP(K688,Kontoklasser!$A$1:$E$100,4,FALSE)</f>
        <v>3</v>
      </c>
      <c r="K688" s="94">
        <f t="shared" si="37"/>
        <v>39</v>
      </c>
      <c r="L688" s="97" t="str">
        <f>VLOOKUP(K688,Kontoklasser!$A$1:$E$100,3,FALSE)</f>
        <v xml:space="preserve">Rörelseintäkter </v>
      </c>
    </row>
    <row r="689" spans="1:12" x14ac:dyDescent="0.25">
      <c r="A689" s="8">
        <v>39</v>
      </c>
      <c r="B689" s="21">
        <v>42643</v>
      </c>
      <c r="C689" s="82">
        <v>1920</v>
      </c>
      <c r="D689" s="16" t="s">
        <v>71</v>
      </c>
      <c r="E689" s="19" t="s">
        <v>49</v>
      </c>
      <c r="F689" s="16" t="s">
        <v>188</v>
      </c>
      <c r="G689" s="22">
        <v>1800</v>
      </c>
      <c r="H689" s="61">
        <f t="shared" si="35"/>
        <v>42643</v>
      </c>
      <c r="I689" s="81">
        <f t="shared" si="36"/>
        <v>2016</v>
      </c>
      <c r="J689" s="113">
        <f>VLOOKUP(K689,Kontoklasser!$A$1:$E$100,4,FALSE)</f>
        <v>1</v>
      </c>
      <c r="K689" s="94">
        <f t="shared" si="37"/>
        <v>19</v>
      </c>
      <c r="L689" s="97" t="str">
        <f>VLOOKUP(K689,Kontoklasser!$A$1:$E$100,3,FALSE)</f>
        <v>Tillgångar</v>
      </c>
    </row>
    <row r="690" spans="1:12" x14ac:dyDescent="0.25">
      <c r="A690" s="8">
        <v>39</v>
      </c>
      <c r="B690" s="21">
        <v>42643</v>
      </c>
      <c r="C690" s="82">
        <v>3890</v>
      </c>
      <c r="D690" s="16" t="s">
        <v>54</v>
      </c>
      <c r="E690" s="19" t="s">
        <v>49</v>
      </c>
      <c r="F690" s="16" t="s">
        <v>188</v>
      </c>
      <c r="G690" s="22">
        <v>-1000</v>
      </c>
      <c r="H690" s="61">
        <f t="shared" si="35"/>
        <v>42643</v>
      </c>
      <c r="I690" s="81">
        <f t="shared" si="36"/>
        <v>2016</v>
      </c>
      <c r="J690" s="113">
        <f>VLOOKUP(K690,Kontoklasser!$A$1:$E$100,4,FALSE)</f>
        <v>3</v>
      </c>
      <c r="K690" s="94">
        <f t="shared" si="37"/>
        <v>38</v>
      </c>
      <c r="L690" s="97" t="str">
        <f>VLOOKUP(K690,Kontoklasser!$A$1:$E$100,3,FALSE)</f>
        <v xml:space="preserve">Rörelseintäkter </v>
      </c>
    </row>
    <row r="691" spans="1:12" x14ac:dyDescent="0.25">
      <c r="A691" s="8">
        <v>39</v>
      </c>
      <c r="B691" s="21">
        <v>42643</v>
      </c>
      <c r="C691" s="82">
        <v>3910</v>
      </c>
      <c r="D691" s="16" t="s">
        <v>12</v>
      </c>
      <c r="E691" s="19" t="s">
        <v>49</v>
      </c>
      <c r="F691" s="16" t="s">
        <v>188</v>
      </c>
      <c r="G691" s="22">
        <v>-800</v>
      </c>
      <c r="H691" s="61">
        <f t="shared" si="35"/>
        <v>42643</v>
      </c>
      <c r="I691" s="81">
        <f t="shared" si="36"/>
        <v>2016</v>
      </c>
      <c r="J691" s="113">
        <f>VLOOKUP(K691,Kontoklasser!$A$1:$E$100,4,FALSE)</f>
        <v>3</v>
      </c>
      <c r="K691" s="94">
        <f t="shared" si="37"/>
        <v>39</v>
      </c>
      <c r="L691" s="97" t="str">
        <f>VLOOKUP(K691,Kontoklasser!$A$1:$E$100,3,FALSE)</f>
        <v xml:space="preserve">Rörelseintäkter </v>
      </c>
    </row>
    <row r="692" spans="1:12" x14ac:dyDescent="0.25">
      <c r="A692" s="8">
        <v>39</v>
      </c>
      <c r="B692" s="21">
        <v>42643</v>
      </c>
      <c r="C692" s="82">
        <v>1920</v>
      </c>
      <c r="D692" s="16" t="s">
        <v>71</v>
      </c>
      <c r="E692" s="19" t="s">
        <v>49</v>
      </c>
      <c r="F692" s="16" t="s">
        <v>189</v>
      </c>
      <c r="G692" s="22">
        <v>1800</v>
      </c>
      <c r="H692" s="61">
        <f t="shared" si="35"/>
        <v>42643</v>
      </c>
      <c r="I692" s="81">
        <f t="shared" si="36"/>
        <v>2016</v>
      </c>
      <c r="J692" s="113">
        <f>VLOOKUP(K692,Kontoklasser!$A$1:$E$100,4,FALSE)</f>
        <v>1</v>
      </c>
      <c r="K692" s="94">
        <f t="shared" si="37"/>
        <v>19</v>
      </c>
      <c r="L692" s="97" t="str">
        <f>VLOOKUP(K692,Kontoklasser!$A$1:$E$100,3,FALSE)</f>
        <v>Tillgångar</v>
      </c>
    </row>
    <row r="693" spans="1:12" x14ac:dyDescent="0.25">
      <c r="A693" s="8">
        <v>39</v>
      </c>
      <c r="B693" s="21">
        <v>42643</v>
      </c>
      <c r="C693" s="82">
        <v>3890</v>
      </c>
      <c r="D693" s="16" t="s">
        <v>54</v>
      </c>
      <c r="E693" s="19" t="s">
        <v>49</v>
      </c>
      <c r="F693" s="16" t="s">
        <v>189</v>
      </c>
      <c r="G693" s="22">
        <v>-1000</v>
      </c>
      <c r="H693" s="61">
        <f t="shared" si="35"/>
        <v>42643</v>
      </c>
      <c r="I693" s="81">
        <f t="shared" si="36"/>
        <v>2016</v>
      </c>
      <c r="J693" s="113">
        <f>VLOOKUP(K693,Kontoklasser!$A$1:$E$100,4,FALSE)</f>
        <v>3</v>
      </c>
      <c r="K693" s="94">
        <f t="shared" si="37"/>
        <v>38</v>
      </c>
      <c r="L693" s="97" t="str">
        <f>VLOOKUP(K693,Kontoklasser!$A$1:$E$100,3,FALSE)</f>
        <v xml:space="preserve">Rörelseintäkter </v>
      </c>
    </row>
    <row r="694" spans="1:12" x14ac:dyDescent="0.25">
      <c r="A694" s="8">
        <v>39</v>
      </c>
      <c r="B694" s="21">
        <v>42643</v>
      </c>
      <c r="C694" s="82">
        <v>3910</v>
      </c>
      <c r="D694" s="16" t="s">
        <v>12</v>
      </c>
      <c r="E694" s="19" t="s">
        <v>49</v>
      </c>
      <c r="F694" s="16" t="s">
        <v>189</v>
      </c>
      <c r="G694" s="22">
        <v>-800</v>
      </c>
      <c r="H694" s="61">
        <f t="shared" si="35"/>
        <v>42643</v>
      </c>
      <c r="I694" s="81">
        <f t="shared" si="36"/>
        <v>2016</v>
      </c>
      <c r="J694" s="113">
        <f>VLOOKUP(K694,Kontoklasser!$A$1:$E$100,4,FALSE)</f>
        <v>3</v>
      </c>
      <c r="K694" s="94">
        <f t="shared" si="37"/>
        <v>39</v>
      </c>
      <c r="L694" s="97" t="str">
        <f>VLOOKUP(K694,Kontoklasser!$A$1:$E$100,3,FALSE)</f>
        <v xml:space="preserve">Rörelseintäkter </v>
      </c>
    </row>
    <row r="695" spans="1:12" x14ac:dyDescent="0.25">
      <c r="A695" s="8">
        <v>39</v>
      </c>
      <c r="B695" s="21">
        <v>42643</v>
      </c>
      <c r="C695" s="82">
        <v>1920</v>
      </c>
      <c r="D695" s="16" t="s">
        <v>71</v>
      </c>
      <c r="E695" s="19" t="s">
        <v>49</v>
      </c>
      <c r="F695" s="16" t="s">
        <v>190</v>
      </c>
      <c r="G695" s="22">
        <v>1800</v>
      </c>
      <c r="H695" s="61">
        <f t="shared" si="35"/>
        <v>42643</v>
      </c>
      <c r="I695" s="81">
        <f t="shared" si="36"/>
        <v>2016</v>
      </c>
      <c r="J695" s="113">
        <f>VLOOKUP(K695,Kontoklasser!$A$1:$E$100,4,FALSE)</f>
        <v>1</v>
      </c>
      <c r="K695" s="94">
        <f t="shared" si="37"/>
        <v>19</v>
      </c>
      <c r="L695" s="97" t="str">
        <f>VLOOKUP(K695,Kontoklasser!$A$1:$E$100,3,FALSE)</f>
        <v>Tillgångar</v>
      </c>
    </row>
    <row r="696" spans="1:12" x14ac:dyDescent="0.25">
      <c r="A696" s="8">
        <v>39</v>
      </c>
      <c r="B696" s="21">
        <v>42643</v>
      </c>
      <c r="C696" s="82">
        <v>3890</v>
      </c>
      <c r="D696" s="16" t="s">
        <v>54</v>
      </c>
      <c r="E696" s="19" t="s">
        <v>49</v>
      </c>
      <c r="F696" s="16" t="s">
        <v>190</v>
      </c>
      <c r="G696" s="22">
        <v>-1000</v>
      </c>
      <c r="H696" s="61">
        <f t="shared" si="35"/>
        <v>42643</v>
      </c>
      <c r="I696" s="81">
        <f t="shared" si="36"/>
        <v>2016</v>
      </c>
      <c r="J696" s="113">
        <f>VLOOKUP(K696,Kontoklasser!$A$1:$E$100,4,FALSE)</f>
        <v>3</v>
      </c>
      <c r="K696" s="94">
        <f t="shared" si="37"/>
        <v>38</v>
      </c>
      <c r="L696" s="97" t="str">
        <f>VLOOKUP(K696,Kontoklasser!$A$1:$E$100,3,FALSE)</f>
        <v xml:space="preserve">Rörelseintäkter </v>
      </c>
    </row>
    <row r="697" spans="1:12" x14ac:dyDescent="0.25">
      <c r="A697" s="8">
        <v>39</v>
      </c>
      <c r="B697" s="21">
        <v>42643</v>
      </c>
      <c r="C697" s="82">
        <v>3910</v>
      </c>
      <c r="D697" s="16" t="s">
        <v>12</v>
      </c>
      <c r="E697" s="19" t="s">
        <v>49</v>
      </c>
      <c r="F697" s="16" t="s">
        <v>190</v>
      </c>
      <c r="G697" s="22">
        <v>-800</v>
      </c>
      <c r="H697" s="61">
        <f t="shared" si="35"/>
        <v>42643</v>
      </c>
      <c r="I697" s="81">
        <f t="shared" si="36"/>
        <v>2016</v>
      </c>
      <c r="J697" s="113">
        <f>VLOOKUP(K697,Kontoklasser!$A$1:$E$100,4,FALSE)</f>
        <v>3</v>
      </c>
      <c r="K697" s="94">
        <f t="shared" si="37"/>
        <v>39</v>
      </c>
      <c r="L697" s="97" t="str">
        <f>VLOOKUP(K697,Kontoklasser!$A$1:$E$100,3,FALSE)</f>
        <v xml:space="preserve">Rörelseintäkter </v>
      </c>
    </row>
    <row r="698" spans="1:12" x14ac:dyDescent="0.25">
      <c r="A698" s="8">
        <v>39</v>
      </c>
      <c r="B698" s="21">
        <v>42643</v>
      </c>
      <c r="C698" s="82">
        <v>1920</v>
      </c>
      <c r="D698" s="16" t="s">
        <v>71</v>
      </c>
      <c r="E698" s="19" t="s">
        <v>49</v>
      </c>
      <c r="F698" s="16" t="s">
        <v>191</v>
      </c>
      <c r="G698" s="22">
        <v>1800</v>
      </c>
      <c r="H698" s="61">
        <f t="shared" ref="H698:H735" si="38">B698</f>
        <v>42643</v>
      </c>
      <c r="I698" s="81">
        <f t="shared" ref="I698:I737" si="39">YEAR(B698)</f>
        <v>2016</v>
      </c>
      <c r="J698" s="113">
        <f>VLOOKUP(K698,Kontoklasser!$A$1:$E$100,4,FALSE)</f>
        <v>1</v>
      </c>
      <c r="K698" s="94">
        <f t="shared" si="37"/>
        <v>19</v>
      </c>
      <c r="L698" s="97" t="str">
        <f>VLOOKUP(K698,Kontoklasser!$A$1:$E$100,3,FALSE)</f>
        <v>Tillgångar</v>
      </c>
    </row>
    <row r="699" spans="1:12" x14ac:dyDescent="0.25">
      <c r="A699" s="8">
        <v>39</v>
      </c>
      <c r="B699" s="21">
        <v>42643</v>
      </c>
      <c r="C699" s="82">
        <v>3890</v>
      </c>
      <c r="D699" s="16" t="s">
        <v>54</v>
      </c>
      <c r="E699" s="19" t="s">
        <v>49</v>
      </c>
      <c r="F699" s="16" t="s">
        <v>191</v>
      </c>
      <c r="G699" s="22">
        <v>-1000</v>
      </c>
      <c r="H699" s="61">
        <f t="shared" si="38"/>
        <v>42643</v>
      </c>
      <c r="I699" s="81">
        <f t="shared" si="39"/>
        <v>2016</v>
      </c>
      <c r="J699" s="113">
        <f>VLOOKUP(K699,Kontoklasser!$A$1:$E$100,4,FALSE)</f>
        <v>3</v>
      </c>
      <c r="K699" s="94">
        <f t="shared" si="37"/>
        <v>38</v>
      </c>
      <c r="L699" s="97" t="str">
        <f>VLOOKUP(K699,Kontoklasser!$A$1:$E$100,3,FALSE)</f>
        <v xml:space="preserve">Rörelseintäkter </v>
      </c>
    </row>
    <row r="700" spans="1:12" x14ac:dyDescent="0.25">
      <c r="A700" s="8">
        <v>39</v>
      </c>
      <c r="B700" s="21">
        <v>42643</v>
      </c>
      <c r="C700" s="82">
        <v>3910</v>
      </c>
      <c r="D700" s="16" t="s">
        <v>12</v>
      </c>
      <c r="E700" s="19" t="s">
        <v>49</v>
      </c>
      <c r="F700" s="16" t="s">
        <v>191</v>
      </c>
      <c r="G700" s="22">
        <v>-800</v>
      </c>
      <c r="H700" s="61">
        <f t="shared" si="38"/>
        <v>42643</v>
      </c>
      <c r="I700" s="81">
        <f t="shared" si="39"/>
        <v>2016</v>
      </c>
      <c r="J700" s="113">
        <f>VLOOKUP(K700,Kontoklasser!$A$1:$E$100,4,FALSE)</f>
        <v>3</v>
      </c>
      <c r="K700" s="94">
        <f t="shared" si="37"/>
        <v>39</v>
      </c>
      <c r="L700" s="97" t="str">
        <f>VLOOKUP(K700,Kontoklasser!$A$1:$E$100,3,FALSE)</f>
        <v xml:space="preserve">Rörelseintäkter </v>
      </c>
    </row>
    <row r="701" spans="1:12" x14ac:dyDescent="0.25">
      <c r="A701" s="8">
        <v>39</v>
      </c>
      <c r="B701" s="21">
        <v>42643</v>
      </c>
      <c r="C701" s="82">
        <v>1920</v>
      </c>
      <c r="D701" s="16" t="s">
        <v>71</v>
      </c>
      <c r="E701" s="19" t="s">
        <v>49</v>
      </c>
      <c r="F701" s="16" t="s">
        <v>192</v>
      </c>
      <c r="G701" s="22">
        <v>1800</v>
      </c>
      <c r="H701" s="61">
        <f t="shared" si="38"/>
        <v>42643</v>
      </c>
      <c r="I701" s="81">
        <f t="shared" si="39"/>
        <v>2016</v>
      </c>
      <c r="J701" s="113">
        <f>VLOOKUP(K701,Kontoklasser!$A$1:$E$100,4,FALSE)</f>
        <v>1</v>
      </c>
      <c r="K701" s="94">
        <f t="shared" si="37"/>
        <v>19</v>
      </c>
      <c r="L701" s="97" t="str">
        <f>VLOOKUP(K701,Kontoklasser!$A$1:$E$100,3,FALSE)</f>
        <v>Tillgångar</v>
      </c>
    </row>
    <row r="702" spans="1:12" x14ac:dyDescent="0.25">
      <c r="A702" s="8">
        <v>39</v>
      </c>
      <c r="B702" s="21">
        <v>42643</v>
      </c>
      <c r="C702" s="82">
        <v>3890</v>
      </c>
      <c r="D702" s="16" t="s">
        <v>54</v>
      </c>
      <c r="E702" s="19" t="s">
        <v>49</v>
      </c>
      <c r="F702" s="16" t="s">
        <v>192</v>
      </c>
      <c r="G702" s="22">
        <v>-1000</v>
      </c>
      <c r="H702" s="61">
        <f t="shared" si="38"/>
        <v>42643</v>
      </c>
      <c r="I702" s="81">
        <f t="shared" si="39"/>
        <v>2016</v>
      </c>
      <c r="J702" s="113">
        <f>VLOOKUP(K702,Kontoklasser!$A$1:$E$100,4,FALSE)</f>
        <v>3</v>
      </c>
      <c r="K702" s="94">
        <f t="shared" si="37"/>
        <v>38</v>
      </c>
      <c r="L702" s="97" t="str">
        <f>VLOOKUP(K702,Kontoklasser!$A$1:$E$100,3,FALSE)</f>
        <v xml:space="preserve">Rörelseintäkter </v>
      </c>
    </row>
    <row r="703" spans="1:12" x14ac:dyDescent="0.25">
      <c r="A703" s="8">
        <v>39</v>
      </c>
      <c r="B703" s="21">
        <v>42643</v>
      </c>
      <c r="C703" s="82">
        <v>3910</v>
      </c>
      <c r="D703" s="16" t="s">
        <v>12</v>
      </c>
      <c r="E703" s="19" t="s">
        <v>49</v>
      </c>
      <c r="F703" s="16" t="s">
        <v>192</v>
      </c>
      <c r="G703" s="22">
        <v>-800</v>
      </c>
      <c r="H703" s="61">
        <f t="shared" si="38"/>
        <v>42643</v>
      </c>
      <c r="I703" s="81">
        <f t="shared" si="39"/>
        <v>2016</v>
      </c>
      <c r="J703" s="113">
        <f>VLOOKUP(K703,Kontoklasser!$A$1:$E$100,4,FALSE)</f>
        <v>3</v>
      </c>
      <c r="K703" s="94">
        <f t="shared" si="37"/>
        <v>39</v>
      </c>
      <c r="L703" s="97" t="str">
        <f>VLOOKUP(K703,Kontoklasser!$A$1:$E$100,3,FALSE)</f>
        <v xml:space="preserve">Rörelseintäkter </v>
      </c>
    </row>
    <row r="704" spans="1:12" x14ac:dyDescent="0.25">
      <c r="A704" s="8">
        <v>39</v>
      </c>
      <c r="B704" s="21">
        <v>42643</v>
      </c>
      <c r="C704" s="82">
        <v>1920</v>
      </c>
      <c r="D704" s="16" t="s">
        <v>71</v>
      </c>
      <c r="E704" s="19" t="s">
        <v>49</v>
      </c>
      <c r="F704" s="16" t="s">
        <v>193</v>
      </c>
      <c r="G704" s="22">
        <v>1800</v>
      </c>
      <c r="H704" s="61">
        <f t="shared" si="38"/>
        <v>42643</v>
      </c>
      <c r="I704" s="81">
        <f t="shared" si="39"/>
        <v>2016</v>
      </c>
      <c r="J704" s="113">
        <f>VLOOKUP(K704,Kontoklasser!$A$1:$E$100,4,FALSE)</f>
        <v>1</v>
      </c>
      <c r="K704" s="94">
        <f t="shared" si="37"/>
        <v>19</v>
      </c>
      <c r="L704" s="97" t="str">
        <f>VLOOKUP(K704,Kontoklasser!$A$1:$E$100,3,FALSE)</f>
        <v>Tillgångar</v>
      </c>
    </row>
    <row r="705" spans="1:12" x14ac:dyDescent="0.25">
      <c r="A705" s="8">
        <v>39</v>
      </c>
      <c r="B705" s="21">
        <v>42643</v>
      </c>
      <c r="C705" s="82">
        <v>3890</v>
      </c>
      <c r="D705" s="16" t="s">
        <v>54</v>
      </c>
      <c r="E705" s="19" t="s">
        <v>49</v>
      </c>
      <c r="F705" s="16" t="s">
        <v>193</v>
      </c>
      <c r="G705" s="22">
        <v>-1000</v>
      </c>
      <c r="H705" s="61">
        <f t="shared" si="38"/>
        <v>42643</v>
      </c>
      <c r="I705" s="81">
        <f t="shared" si="39"/>
        <v>2016</v>
      </c>
      <c r="J705" s="113">
        <f>VLOOKUP(K705,Kontoklasser!$A$1:$E$100,4,FALSE)</f>
        <v>3</v>
      </c>
      <c r="K705" s="94">
        <f t="shared" si="37"/>
        <v>38</v>
      </c>
      <c r="L705" s="97" t="str">
        <f>VLOOKUP(K705,Kontoklasser!$A$1:$E$100,3,FALSE)</f>
        <v xml:space="preserve">Rörelseintäkter </v>
      </c>
    </row>
    <row r="706" spans="1:12" x14ac:dyDescent="0.25">
      <c r="A706" s="8">
        <v>39</v>
      </c>
      <c r="B706" s="21">
        <v>42643</v>
      </c>
      <c r="C706" s="82">
        <v>3910</v>
      </c>
      <c r="D706" s="16" t="s">
        <v>12</v>
      </c>
      <c r="E706" s="19" t="s">
        <v>49</v>
      </c>
      <c r="F706" s="16" t="s">
        <v>193</v>
      </c>
      <c r="G706" s="22">
        <v>-800</v>
      </c>
      <c r="H706" s="61">
        <f t="shared" si="38"/>
        <v>42643</v>
      </c>
      <c r="I706" s="81">
        <f t="shared" si="39"/>
        <v>2016</v>
      </c>
      <c r="J706" s="113">
        <f>VLOOKUP(K706,Kontoklasser!$A$1:$E$100,4,FALSE)</f>
        <v>3</v>
      </c>
      <c r="K706" s="94">
        <f t="shared" si="37"/>
        <v>39</v>
      </c>
      <c r="L706" s="97" t="str">
        <f>VLOOKUP(K706,Kontoklasser!$A$1:$E$100,3,FALSE)</f>
        <v xml:space="preserve">Rörelseintäkter </v>
      </c>
    </row>
    <row r="707" spans="1:12" x14ac:dyDescent="0.25">
      <c r="A707" s="8">
        <v>39</v>
      </c>
      <c r="B707" s="21">
        <v>42643</v>
      </c>
      <c r="C707" s="82">
        <v>1920</v>
      </c>
      <c r="D707" s="16" t="s">
        <v>71</v>
      </c>
      <c r="E707" s="19" t="s">
        <v>49</v>
      </c>
      <c r="F707" s="16" t="s">
        <v>194</v>
      </c>
      <c r="G707" s="22">
        <v>1800</v>
      </c>
      <c r="H707" s="61">
        <f t="shared" si="38"/>
        <v>42643</v>
      </c>
      <c r="I707" s="81">
        <f t="shared" si="39"/>
        <v>2016</v>
      </c>
      <c r="J707" s="113">
        <f>VLOOKUP(K707,Kontoklasser!$A$1:$E$100,4,FALSE)</f>
        <v>1</v>
      </c>
      <c r="K707" s="94">
        <f t="shared" ref="K707:K763" si="40">LEFT(C707,2)+0</f>
        <v>19</v>
      </c>
      <c r="L707" s="97" t="str">
        <f>VLOOKUP(K707,Kontoklasser!$A$1:$E$100,3,FALSE)</f>
        <v>Tillgångar</v>
      </c>
    </row>
    <row r="708" spans="1:12" x14ac:dyDescent="0.25">
      <c r="A708" s="8">
        <v>39</v>
      </c>
      <c r="B708" s="21">
        <v>42643</v>
      </c>
      <c r="C708" s="82">
        <v>3890</v>
      </c>
      <c r="D708" s="16" t="s">
        <v>54</v>
      </c>
      <c r="E708" s="19" t="s">
        <v>49</v>
      </c>
      <c r="F708" s="16" t="s">
        <v>194</v>
      </c>
      <c r="G708" s="22">
        <v>-1000</v>
      </c>
      <c r="H708" s="61">
        <f t="shared" si="38"/>
        <v>42643</v>
      </c>
      <c r="I708" s="81">
        <f t="shared" si="39"/>
        <v>2016</v>
      </c>
      <c r="J708" s="113">
        <f>VLOOKUP(K708,Kontoklasser!$A$1:$E$100,4,FALSE)</f>
        <v>3</v>
      </c>
      <c r="K708" s="94">
        <f t="shared" si="40"/>
        <v>38</v>
      </c>
      <c r="L708" s="97" t="str">
        <f>VLOOKUP(K708,Kontoklasser!$A$1:$E$100,3,FALSE)</f>
        <v xml:space="preserve">Rörelseintäkter </v>
      </c>
    </row>
    <row r="709" spans="1:12" x14ac:dyDescent="0.25">
      <c r="A709" s="8">
        <v>39</v>
      </c>
      <c r="B709" s="21">
        <v>42643</v>
      </c>
      <c r="C709" s="82">
        <v>3910</v>
      </c>
      <c r="D709" s="16" t="s">
        <v>12</v>
      </c>
      <c r="E709" s="19" t="s">
        <v>49</v>
      </c>
      <c r="F709" s="16" t="s">
        <v>194</v>
      </c>
      <c r="G709" s="22">
        <v>-800</v>
      </c>
      <c r="H709" s="61">
        <f t="shared" si="38"/>
        <v>42643</v>
      </c>
      <c r="I709" s="81">
        <f t="shared" si="39"/>
        <v>2016</v>
      </c>
      <c r="J709" s="113">
        <f>VLOOKUP(K709,Kontoklasser!$A$1:$E$100,4,FALSE)</f>
        <v>3</v>
      </c>
      <c r="K709" s="94">
        <f t="shared" si="40"/>
        <v>39</v>
      </c>
      <c r="L709" s="97" t="str">
        <f>VLOOKUP(K709,Kontoklasser!$A$1:$E$100,3,FALSE)</f>
        <v xml:space="preserve">Rörelseintäkter </v>
      </c>
    </row>
    <row r="710" spans="1:12" x14ac:dyDescent="0.25">
      <c r="A710" s="10">
        <v>40</v>
      </c>
      <c r="B710" s="32">
        <v>42691</v>
      </c>
      <c r="C710" s="82">
        <v>1920</v>
      </c>
      <c r="D710" s="16" t="s">
        <v>71</v>
      </c>
      <c r="E710" s="19" t="s">
        <v>49</v>
      </c>
      <c r="F710" s="16" t="s">
        <v>216</v>
      </c>
      <c r="G710" s="11">
        <v>-10000</v>
      </c>
      <c r="H710" s="61">
        <f t="shared" si="38"/>
        <v>42691</v>
      </c>
      <c r="I710" s="81">
        <f t="shared" si="39"/>
        <v>2016</v>
      </c>
      <c r="J710" s="113">
        <f>VLOOKUP(K710,Kontoklasser!$A$1:$E$100,4,FALSE)</f>
        <v>1</v>
      </c>
      <c r="K710" s="94">
        <f t="shared" si="40"/>
        <v>19</v>
      </c>
      <c r="L710" s="97" t="str">
        <f>VLOOKUP(K710,Kontoklasser!$A$1:$E$100,3,FALSE)</f>
        <v>Tillgångar</v>
      </c>
    </row>
    <row r="711" spans="1:12" x14ac:dyDescent="0.25">
      <c r="A711" s="10">
        <v>40</v>
      </c>
      <c r="B711" s="32">
        <v>42691</v>
      </c>
      <c r="C711" s="82">
        <v>6410</v>
      </c>
      <c r="D711" s="16" t="s">
        <v>18</v>
      </c>
      <c r="E711" s="19">
        <v>100</v>
      </c>
      <c r="F711" s="16" t="s">
        <v>216</v>
      </c>
      <c r="G711" s="11">
        <v>10000</v>
      </c>
      <c r="H711" s="61">
        <f t="shared" si="38"/>
        <v>42691</v>
      </c>
      <c r="I711" s="81">
        <f t="shared" si="39"/>
        <v>2016</v>
      </c>
      <c r="J711" s="113">
        <f>VLOOKUP(K711,Kontoklasser!$A$1:$E$100,4,FALSE)</f>
        <v>4</v>
      </c>
      <c r="K711" s="94">
        <f t="shared" si="40"/>
        <v>64</v>
      </c>
      <c r="L711" s="97" t="str">
        <f>VLOOKUP(K711,Kontoklasser!$A$1:$E$100,3,FALSE)</f>
        <v xml:space="preserve">Rörelsekostnader </v>
      </c>
    </row>
    <row r="712" spans="1:12" x14ac:dyDescent="0.25">
      <c r="A712" s="8">
        <v>41</v>
      </c>
      <c r="B712" s="21">
        <v>42705</v>
      </c>
      <c r="C712" s="82">
        <v>1920</v>
      </c>
      <c r="D712" s="16" t="s">
        <v>71</v>
      </c>
      <c r="E712" s="19" t="s">
        <v>49</v>
      </c>
      <c r="F712" s="16" t="s">
        <v>153</v>
      </c>
      <c r="G712" s="22">
        <v>-1996</v>
      </c>
      <c r="H712" s="61">
        <f t="shared" si="38"/>
        <v>42705</v>
      </c>
      <c r="I712" s="81">
        <f t="shared" si="39"/>
        <v>2016</v>
      </c>
      <c r="J712" s="113">
        <f>VLOOKUP(K712,Kontoklasser!$A$1:$E$100,4,FALSE)</f>
        <v>1</v>
      </c>
      <c r="K712" s="94">
        <f t="shared" si="40"/>
        <v>19</v>
      </c>
      <c r="L712" s="97" t="str">
        <f>VLOOKUP(K712,Kontoklasser!$A$1:$E$100,3,FALSE)</f>
        <v>Tillgångar</v>
      </c>
    </row>
    <row r="713" spans="1:12" x14ac:dyDescent="0.25">
      <c r="A713" s="8">
        <v>41</v>
      </c>
      <c r="B713" s="21">
        <v>42705</v>
      </c>
      <c r="C713" s="82">
        <v>5120</v>
      </c>
      <c r="D713" s="16" t="s">
        <v>15</v>
      </c>
      <c r="E713" s="19">
        <v>101</v>
      </c>
      <c r="F713" s="16" t="s">
        <v>153</v>
      </c>
      <c r="G713" s="22">
        <v>1996</v>
      </c>
      <c r="H713" s="61">
        <f t="shared" si="38"/>
        <v>42705</v>
      </c>
      <c r="I713" s="81">
        <f t="shared" si="39"/>
        <v>2016</v>
      </c>
      <c r="J713" s="113">
        <f>VLOOKUP(K713,Kontoklasser!$A$1:$E$100,4,FALSE)</f>
        <v>4</v>
      </c>
      <c r="K713" s="94">
        <f t="shared" si="40"/>
        <v>51</v>
      </c>
      <c r="L713" s="97" t="str">
        <f>VLOOKUP(K713,Kontoklasser!$A$1:$E$100,3,FALSE)</f>
        <v xml:space="preserve">Rörelsekostnader </v>
      </c>
    </row>
    <row r="714" spans="1:12" x14ac:dyDescent="0.25">
      <c r="A714" s="8">
        <v>42</v>
      </c>
      <c r="B714" s="21">
        <v>42705</v>
      </c>
      <c r="C714" s="82">
        <v>1920</v>
      </c>
      <c r="D714" s="16" t="s">
        <v>71</v>
      </c>
      <c r="E714" s="19" t="s">
        <v>49</v>
      </c>
      <c r="F714" s="16" t="s">
        <v>153</v>
      </c>
      <c r="G714" s="22">
        <v>-2238</v>
      </c>
      <c r="H714" s="61">
        <f t="shared" si="38"/>
        <v>42705</v>
      </c>
      <c r="I714" s="81">
        <f t="shared" si="39"/>
        <v>2016</v>
      </c>
      <c r="J714" s="113">
        <f>VLOOKUP(K714,Kontoklasser!$A$1:$E$100,4,FALSE)</f>
        <v>1</v>
      </c>
      <c r="K714" s="94">
        <f t="shared" si="40"/>
        <v>19</v>
      </c>
      <c r="L714" s="97" t="str">
        <f>VLOOKUP(K714,Kontoklasser!$A$1:$E$100,3,FALSE)</f>
        <v>Tillgångar</v>
      </c>
    </row>
    <row r="715" spans="1:12" x14ac:dyDescent="0.25">
      <c r="A715" s="8">
        <v>42</v>
      </c>
      <c r="B715" s="21">
        <v>42705</v>
      </c>
      <c r="C715" s="82">
        <v>5120</v>
      </c>
      <c r="D715" s="16" t="s">
        <v>15</v>
      </c>
      <c r="E715" s="19">
        <v>102</v>
      </c>
      <c r="F715" s="16" t="s">
        <v>153</v>
      </c>
      <c r="G715" s="22">
        <v>2238</v>
      </c>
      <c r="H715" s="61">
        <f t="shared" si="38"/>
        <v>42705</v>
      </c>
      <c r="I715" s="81">
        <f t="shared" si="39"/>
        <v>2016</v>
      </c>
      <c r="J715" s="113">
        <f>VLOOKUP(K715,Kontoklasser!$A$1:$E$100,4,FALSE)</f>
        <v>4</v>
      </c>
      <c r="K715" s="94">
        <f t="shared" si="40"/>
        <v>51</v>
      </c>
      <c r="L715" s="97" t="str">
        <f>VLOOKUP(K715,Kontoklasser!$A$1:$E$100,3,FALSE)</f>
        <v xml:space="preserve">Rörelsekostnader </v>
      </c>
    </row>
    <row r="716" spans="1:12" x14ac:dyDescent="0.25">
      <c r="A716" s="8">
        <v>43</v>
      </c>
      <c r="B716" s="21">
        <v>42705</v>
      </c>
      <c r="C716" s="82">
        <v>1920</v>
      </c>
      <c r="D716" s="16" t="s">
        <v>71</v>
      </c>
      <c r="E716" s="19" t="s">
        <v>49</v>
      </c>
      <c r="F716" s="16" t="s">
        <v>153</v>
      </c>
      <c r="G716" s="22">
        <v>-2471</v>
      </c>
      <c r="H716" s="61">
        <f t="shared" si="38"/>
        <v>42705</v>
      </c>
      <c r="I716" s="81">
        <f t="shared" si="39"/>
        <v>2016</v>
      </c>
      <c r="J716" s="113">
        <f>VLOOKUP(K716,Kontoklasser!$A$1:$E$100,4,FALSE)</f>
        <v>1</v>
      </c>
      <c r="K716" s="94">
        <f t="shared" si="40"/>
        <v>19</v>
      </c>
      <c r="L716" s="97" t="str">
        <f>VLOOKUP(K716,Kontoklasser!$A$1:$E$100,3,FALSE)</f>
        <v>Tillgångar</v>
      </c>
    </row>
    <row r="717" spans="1:12" x14ac:dyDescent="0.25">
      <c r="A717" s="8">
        <v>43</v>
      </c>
      <c r="B717" s="21">
        <v>42705</v>
      </c>
      <c r="C717" s="82">
        <v>5120</v>
      </c>
      <c r="D717" s="16" t="s">
        <v>15</v>
      </c>
      <c r="E717" s="19">
        <v>103</v>
      </c>
      <c r="F717" s="16" t="s">
        <v>153</v>
      </c>
      <c r="G717" s="22">
        <v>2471</v>
      </c>
      <c r="H717" s="61">
        <f t="shared" si="38"/>
        <v>42705</v>
      </c>
      <c r="I717" s="81">
        <f t="shared" si="39"/>
        <v>2016</v>
      </c>
      <c r="J717" s="113">
        <f>VLOOKUP(K717,Kontoklasser!$A$1:$E$100,4,FALSE)</f>
        <v>4</v>
      </c>
      <c r="K717" s="94">
        <f t="shared" si="40"/>
        <v>51</v>
      </c>
      <c r="L717" s="97" t="str">
        <f>VLOOKUP(K717,Kontoklasser!$A$1:$E$100,3,FALSE)</f>
        <v xml:space="preserve">Rörelsekostnader </v>
      </c>
    </row>
    <row r="718" spans="1:12" x14ac:dyDescent="0.25">
      <c r="A718" s="8">
        <v>44</v>
      </c>
      <c r="B718" s="21">
        <v>42705</v>
      </c>
      <c r="C718" s="82">
        <v>1920</v>
      </c>
      <c r="D718" s="16" t="s">
        <v>71</v>
      </c>
      <c r="E718" s="19" t="s">
        <v>49</v>
      </c>
      <c r="F718" s="16" t="s">
        <v>153</v>
      </c>
      <c r="G718" s="22">
        <v>-4571</v>
      </c>
      <c r="H718" s="61">
        <f t="shared" si="38"/>
        <v>42705</v>
      </c>
      <c r="I718" s="81">
        <f t="shared" si="39"/>
        <v>2016</v>
      </c>
      <c r="J718" s="113">
        <f>VLOOKUP(K718,Kontoklasser!$A$1:$E$100,4,FALSE)</f>
        <v>1</v>
      </c>
      <c r="K718" s="94">
        <f t="shared" si="40"/>
        <v>19</v>
      </c>
      <c r="L718" s="97" t="str">
        <f>VLOOKUP(K718,Kontoklasser!$A$1:$E$100,3,FALSE)</f>
        <v>Tillgångar</v>
      </c>
    </row>
    <row r="719" spans="1:12" x14ac:dyDescent="0.25">
      <c r="A719" s="8">
        <v>44</v>
      </c>
      <c r="B719" s="21">
        <v>42705</v>
      </c>
      <c r="C719" s="82">
        <v>5120</v>
      </c>
      <c r="D719" s="16" t="s">
        <v>15</v>
      </c>
      <c r="E719" s="19">
        <v>105</v>
      </c>
      <c r="F719" s="16" t="s">
        <v>153</v>
      </c>
      <c r="G719" s="22">
        <v>4571</v>
      </c>
      <c r="H719" s="61">
        <f t="shared" si="38"/>
        <v>42705</v>
      </c>
      <c r="I719" s="81">
        <f t="shared" si="39"/>
        <v>2016</v>
      </c>
      <c r="J719" s="113">
        <f>VLOOKUP(K719,Kontoklasser!$A$1:$E$100,4,FALSE)</f>
        <v>4</v>
      </c>
      <c r="K719" s="94">
        <f t="shared" si="40"/>
        <v>51</v>
      </c>
      <c r="L719" s="97" t="str">
        <f>VLOOKUP(K719,Kontoklasser!$A$1:$E$100,3,FALSE)</f>
        <v xml:space="preserve">Rörelsekostnader </v>
      </c>
    </row>
    <row r="720" spans="1:12" x14ac:dyDescent="0.25">
      <c r="A720" s="8">
        <v>45</v>
      </c>
      <c r="B720" s="21">
        <v>42705</v>
      </c>
      <c r="C720" s="82">
        <v>1920</v>
      </c>
      <c r="D720" s="16" t="s">
        <v>71</v>
      </c>
      <c r="E720" s="19" t="s">
        <v>49</v>
      </c>
      <c r="F720" s="16" t="s">
        <v>211</v>
      </c>
      <c r="G720" s="22">
        <v>-15773</v>
      </c>
      <c r="H720" s="61">
        <f t="shared" si="38"/>
        <v>42705</v>
      </c>
      <c r="I720" s="81">
        <f t="shared" si="39"/>
        <v>2016</v>
      </c>
      <c r="J720" s="113">
        <f>VLOOKUP(K720,Kontoklasser!$A$1:$E$100,4,FALSE)</f>
        <v>1</v>
      </c>
      <c r="K720" s="94">
        <f t="shared" si="40"/>
        <v>19</v>
      </c>
      <c r="L720" s="97" t="str">
        <f>VLOOKUP(K720,Kontoklasser!$A$1:$E$100,3,FALSE)</f>
        <v>Tillgångar</v>
      </c>
    </row>
    <row r="721" spans="1:12" x14ac:dyDescent="0.25">
      <c r="A721" s="8">
        <v>45</v>
      </c>
      <c r="B721" s="21">
        <v>42705</v>
      </c>
      <c r="C721" s="82">
        <v>5140</v>
      </c>
      <c r="D721" s="16" t="s">
        <v>55</v>
      </c>
      <c r="E721" s="19">
        <v>100</v>
      </c>
      <c r="F721" s="16" t="s">
        <v>211</v>
      </c>
      <c r="G721" s="22">
        <v>15773</v>
      </c>
      <c r="H721" s="61">
        <f t="shared" si="38"/>
        <v>42705</v>
      </c>
      <c r="I721" s="81">
        <f t="shared" si="39"/>
        <v>2016</v>
      </c>
      <c r="J721" s="113">
        <f>VLOOKUP(K721,Kontoklasser!$A$1:$E$100,4,FALSE)</f>
        <v>4</v>
      </c>
      <c r="K721" s="94">
        <f t="shared" si="40"/>
        <v>51</v>
      </c>
      <c r="L721" s="97" t="str">
        <f>VLOOKUP(K721,Kontoklasser!$A$1:$E$100,3,FALSE)</f>
        <v xml:space="preserve">Rörelsekostnader </v>
      </c>
    </row>
    <row r="722" spans="1:12" x14ac:dyDescent="0.25">
      <c r="A722" s="8">
        <v>46</v>
      </c>
      <c r="B722" s="21">
        <v>42705</v>
      </c>
      <c r="C722" s="82">
        <v>1920</v>
      </c>
      <c r="D722" s="16" t="s">
        <v>71</v>
      </c>
      <c r="E722" s="19" t="s">
        <v>49</v>
      </c>
      <c r="F722" s="16" t="s">
        <v>211</v>
      </c>
      <c r="G722" s="22">
        <v>-200</v>
      </c>
      <c r="H722" s="61">
        <f t="shared" si="38"/>
        <v>42705</v>
      </c>
      <c r="I722" s="81">
        <f t="shared" si="39"/>
        <v>2016</v>
      </c>
      <c r="J722" s="113">
        <f>VLOOKUP(K722,Kontoklasser!$A$1:$E$100,4,FALSE)</f>
        <v>1</v>
      </c>
      <c r="K722" s="94">
        <f t="shared" si="40"/>
        <v>19</v>
      </c>
      <c r="L722" s="97" t="str">
        <f>VLOOKUP(K722,Kontoklasser!$A$1:$E$100,3,FALSE)</f>
        <v>Tillgångar</v>
      </c>
    </row>
    <row r="723" spans="1:12" x14ac:dyDescent="0.25">
      <c r="A723" s="8">
        <v>46</v>
      </c>
      <c r="B723" s="21">
        <v>42705</v>
      </c>
      <c r="C723" s="82">
        <v>5140</v>
      </c>
      <c r="D723" s="16" t="s">
        <v>55</v>
      </c>
      <c r="E723" s="19">
        <v>102</v>
      </c>
      <c r="F723" s="16" t="s">
        <v>211</v>
      </c>
      <c r="G723" s="22">
        <v>200</v>
      </c>
      <c r="H723" s="61">
        <f t="shared" si="38"/>
        <v>42705</v>
      </c>
      <c r="I723" s="81">
        <f t="shared" si="39"/>
        <v>2016</v>
      </c>
      <c r="J723" s="113">
        <f>VLOOKUP(K723,Kontoklasser!$A$1:$E$100,4,FALSE)</f>
        <v>4</v>
      </c>
      <c r="K723" s="94">
        <f t="shared" si="40"/>
        <v>51</v>
      </c>
      <c r="L723" s="97" t="str">
        <f>VLOOKUP(K723,Kontoklasser!$A$1:$E$100,3,FALSE)</f>
        <v xml:space="preserve">Rörelsekostnader </v>
      </c>
    </row>
    <row r="724" spans="1:12" x14ac:dyDescent="0.25">
      <c r="A724" s="8">
        <v>47</v>
      </c>
      <c r="B724" s="21">
        <v>42705</v>
      </c>
      <c r="C724" s="82">
        <v>1920</v>
      </c>
      <c r="D724" s="16" t="s">
        <v>71</v>
      </c>
      <c r="E724" s="19" t="s">
        <v>49</v>
      </c>
      <c r="F724" s="16" t="s">
        <v>211</v>
      </c>
      <c r="G724" s="22">
        <v>-2062</v>
      </c>
      <c r="H724" s="61">
        <f t="shared" si="38"/>
        <v>42705</v>
      </c>
      <c r="I724" s="81">
        <f t="shared" si="39"/>
        <v>2016</v>
      </c>
      <c r="J724" s="113">
        <f>VLOOKUP(K724,Kontoklasser!$A$1:$E$100,4,FALSE)</f>
        <v>1</v>
      </c>
      <c r="K724" s="94">
        <f t="shared" si="40"/>
        <v>19</v>
      </c>
      <c r="L724" s="97" t="str">
        <f>VLOOKUP(K724,Kontoklasser!$A$1:$E$100,3,FALSE)</f>
        <v>Tillgångar</v>
      </c>
    </row>
    <row r="725" spans="1:12" x14ac:dyDescent="0.25">
      <c r="A725" s="8">
        <v>47</v>
      </c>
      <c r="B725" s="21">
        <v>42705</v>
      </c>
      <c r="C725" s="82">
        <v>5140</v>
      </c>
      <c r="D725" s="16" t="s">
        <v>55</v>
      </c>
      <c r="E725" s="19">
        <v>105</v>
      </c>
      <c r="F725" s="16" t="s">
        <v>211</v>
      </c>
      <c r="G725" s="22">
        <v>2062</v>
      </c>
      <c r="H725" s="61">
        <f t="shared" si="38"/>
        <v>42705</v>
      </c>
      <c r="I725" s="81">
        <f t="shared" si="39"/>
        <v>2016</v>
      </c>
      <c r="J725" s="113">
        <f>VLOOKUP(K725,Kontoklasser!$A$1:$E$100,4,FALSE)</f>
        <v>4</v>
      </c>
      <c r="K725" s="94">
        <f t="shared" si="40"/>
        <v>51</v>
      </c>
      <c r="L725" s="97" t="str">
        <f>VLOOKUP(K725,Kontoklasser!$A$1:$E$100,3,FALSE)</f>
        <v xml:space="preserve">Rörelsekostnader </v>
      </c>
    </row>
    <row r="726" spans="1:12" x14ac:dyDescent="0.25">
      <c r="A726" s="8">
        <v>48</v>
      </c>
      <c r="B726" s="21">
        <v>42705</v>
      </c>
      <c r="C726" s="82">
        <v>1920</v>
      </c>
      <c r="D726" s="16" t="s">
        <v>71</v>
      </c>
      <c r="E726" s="19" t="s">
        <v>49</v>
      </c>
      <c r="F726" s="16" t="s">
        <v>210</v>
      </c>
      <c r="G726" s="22">
        <v>-15000</v>
      </c>
      <c r="H726" s="61">
        <f t="shared" si="38"/>
        <v>42705</v>
      </c>
      <c r="I726" s="81">
        <f t="shared" si="39"/>
        <v>2016</v>
      </c>
      <c r="J726" s="113">
        <f>VLOOKUP(K726,Kontoklasser!$A$1:$E$100,4,FALSE)</f>
        <v>1</v>
      </c>
      <c r="K726" s="94">
        <f t="shared" si="40"/>
        <v>19</v>
      </c>
      <c r="L726" s="97" t="str">
        <f>VLOOKUP(K726,Kontoklasser!$A$1:$E$100,3,FALSE)</f>
        <v>Tillgångar</v>
      </c>
    </row>
    <row r="727" spans="1:12" x14ac:dyDescent="0.25">
      <c r="A727" s="8">
        <v>48</v>
      </c>
      <c r="B727" s="21">
        <v>42705</v>
      </c>
      <c r="C727" s="82">
        <v>5160</v>
      </c>
      <c r="D727" s="16" t="s">
        <v>64</v>
      </c>
      <c r="E727" s="19">
        <v>100</v>
      </c>
      <c r="F727" s="16" t="s">
        <v>210</v>
      </c>
      <c r="G727" s="22">
        <v>15000</v>
      </c>
      <c r="H727" s="61">
        <f t="shared" si="38"/>
        <v>42705</v>
      </c>
      <c r="I727" s="81">
        <f t="shared" si="39"/>
        <v>2016</v>
      </c>
      <c r="J727" s="113">
        <f>VLOOKUP(K727,Kontoklasser!$A$1:$E$100,4,FALSE)</f>
        <v>4</v>
      </c>
      <c r="K727" s="94">
        <f t="shared" si="40"/>
        <v>51</v>
      </c>
      <c r="L727" s="97" t="str">
        <f>VLOOKUP(K727,Kontoklasser!$A$1:$E$100,3,FALSE)</f>
        <v xml:space="preserve">Rörelsekostnader </v>
      </c>
    </row>
    <row r="728" spans="1:12" x14ac:dyDescent="0.25">
      <c r="A728" s="8">
        <v>49</v>
      </c>
      <c r="B728" s="21">
        <v>42705</v>
      </c>
      <c r="C728" s="82">
        <v>1920</v>
      </c>
      <c r="D728" s="16" t="s">
        <v>71</v>
      </c>
      <c r="E728" s="19" t="s">
        <v>49</v>
      </c>
      <c r="F728" s="16" t="s">
        <v>212</v>
      </c>
      <c r="G728" s="22">
        <v>-5072</v>
      </c>
      <c r="H728" s="61">
        <f t="shared" si="38"/>
        <v>42705</v>
      </c>
      <c r="I728" s="81">
        <f t="shared" si="39"/>
        <v>2016</v>
      </c>
      <c r="J728" s="113">
        <f>VLOOKUP(K728,Kontoklasser!$A$1:$E$100,4,FALSE)</f>
        <v>1</v>
      </c>
      <c r="K728" s="94">
        <f t="shared" si="40"/>
        <v>19</v>
      </c>
      <c r="L728" s="97" t="str">
        <f>VLOOKUP(K728,Kontoklasser!$A$1:$E$100,3,FALSE)</f>
        <v>Tillgångar</v>
      </c>
    </row>
    <row r="729" spans="1:12" x14ac:dyDescent="0.25">
      <c r="A729" s="8">
        <v>49</v>
      </c>
      <c r="B729" s="21">
        <v>42705</v>
      </c>
      <c r="C729" s="82">
        <v>5162</v>
      </c>
      <c r="D729" s="16" t="s">
        <v>62</v>
      </c>
      <c r="E729" s="19">
        <v>100</v>
      </c>
      <c r="F729" s="16" t="s">
        <v>212</v>
      </c>
      <c r="G729" s="22">
        <v>5072</v>
      </c>
      <c r="H729" s="61">
        <f t="shared" si="38"/>
        <v>42705</v>
      </c>
      <c r="I729" s="81">
        <f t="shared" si="39"/>
        <v>2016</v>
      </c>
      <c r="J729" s="113">
        <f>VLOOKUP(K729,Kontoklasser!$A$1:$E$100,4,FALSE)</f>
        <v>4</v>
      </c>
      <c r="K729" s="94">
        <f t="shared" si="40"/>
        <v>51</v>
      </c>
      <c r="L729" s="97" t="str">
        <f>VLOOKUP(K729,Kontoklasser!$A$1:$E$100,3,FALSE)</f>
        <v xml:space="preserve">Rörelsekostnader </v>
      </c>
    </row>
    <row r="730" spans="1:12" x14ac:dyDescent="0.25">
      <c r="A730" s="8">
        <v>50</v>
      </c>
      <c r="B730" s="21">
        <v>42705</v>
      </c>
      <c r="C730" s="82">
        <v>1920</v>
      </c>
      <c r="D730" s="16" t="s">
        <v>71</v>
      </c>
      <c r="E730" s="19" t="s">
        <v>49</v>
      </c>
      <c r="F730" s="16" t="s">
        <v>58</v>
      </c>
      <c r="G730" s="22">
        <v>-10000</v>
      </c>
      <c r="H730" s="61">
        <f t="shared" si="38"/>
        <v>42705</v>
      </c>
      <c r="I730" s="81">
        <f t="shared" si="39"/>
        <v>2016</v>
      </c>
      <c r="J730" s="113">
        <f>VLOOKUP(K730,Kontoklasser!$A$1:$E$100,4,FALSE)</f>
        <v>1</v>
      </c>
      <c r="K730" s="94">
        <f t="shared" si="40"/>
        <v>19</v>
      </c>
      <c r="L730" s="97" t="str">
        <f>VLOOKUP(K730,Kontoklasser!$A$1:$E$100,3,FALSE)</f>
        <v>Tillgångar</v>
      </c>
    </row>
    <row r="731" spans="1:12" x14ac:dyDescent="0.25">
      <c r="A731" s="8">
        <v>50</v>
      </c>
      <c r="B731" s="21">
        <v>42705</v>
      </c>
      <c r="C731" s="82">
        <v>5170</v>
      </c>
      <c r="D731" s="16" t="s">
        <v>58</v>
      </c>
      <c r="E731" s="19">
        <v>100</v>
      </c>
      <c r="F731" s="16" t="s">
        <v>58</v>
      </c>
      <c r="G731" s="22">
        <v>10000</v>
      </c>
      <c r="H731" s="61">
        <f t="shared" si="38"/>
        <v>42705</v>
      </c>
      <c r="I731" s="81">
        <f t="shared" si="39"/>
        <v>2016</v>
      </c>
      <c r="J731" s="113">
        <f>VLOOKUP(K731,Kontoklasser!$A$1:$E$100,4,FALSE)</f>
        <v>4</v>
      </c>
      <c r="K731" s="94">
        <f t="shared" si="40"/>
        <v>51</v>
      </c>
      <c r="L731" s="97" t="str">
        <f>VLOOKUP(K731,Kontoklasser!$A$1:$E$100,3,FALSE)</f>
        <v xml:space="preserve">Rörelsekostnader </v>
      </c>
    </row>
    <row r="732" spans="1:12" x14ac:dyDescent="0.25">
      <c r="A732" s="18">
        <v>51</v>
      </c>
      <c r="B732" s="21">
        <v>42705</v>
      </c>
      <c r="C732" s="17">
        <v>1700</v>
      </c>
      <c r="D732" s="16" t="s">
        <v>69</v>
      </c>
      <c r="E732" s="19" t="s">
        <v>49</v>
      </c>
      <c r="F732" s="16" t="s">
        <v>215</v>
      </c>
      <c r="G732" s="11">
        <v>-4000</v>
      </c>
      <c r="H732" s="61">
        <f t="shared" si="38"/>
        <v>42705</v>
      </c>
      <c r="I732" s="81">
        <f t="shared" si="39"/>
        <v>2016</v>
      </c>
      <c r="J732" s="113">
        <f>VLOOKUP(K732,Kontoklasser!$A$1:$E$100,4,FALSE)</f>
        <v>1</v>
      </c>
      <c r="K732" s="94">
        <f t="shared" si="40"/>
        <v>17</v>
      </c>
      <c r="L732" s="97" t="str">
        <f>VLOOKUP(K732,Kontoklasser!$A$1:$E$100,3,FALSE)</f>
        <v>Tillgångar</v>
      </c>
    </row>
    <row r="733" spans="1:12" x14ac:dyDescent="0.25">
      <c r="A733" s="18">
        <v>51</v>
      </c>
      <c r="B733" s="21">
        <v>42705</v>
      </c>
      <c r="C733" s="17">
        <v>6310</v>
      </c>
      <c r="D733" s="16" t="s">
        <v>17</v>
      </c>
      <c r="E733" s="19">
        <v>100</v>
      </c>
      <c r="F733" s="16" t="s">
        <v>215</v>
      </c>
      <c r="G733" s="11">
        <v>4000</v>
      </c>
      <c r="H733" s="61">
        <f t="shared" si="38"/>
        <v>42705</v>
      </c>
      <c r="I733" s="81">
        <f t="shared" si="39"/>
        <v>2016</v>
      </c>
      <c r="J733" s="113">
        <f>VLOOKUP(K733,Kontoklasser!$A$1:$E$100,4,FALSE)</f>
        <v>4</v>
      </c>
      <c r="K733" s="94">
        <f t="shared" si="40"/>
        <v>63</v>
      </c>
      <c r="L733" s="97" t="str">
        <f>VLOOKUP(K733,Kontoklasser!$A$1:$E$100,3,FALSE)</f>
        <v xml:space="preserve">Rörelsekostnader </v>
      </c>
    </row>
    <row r="734" spans="1:12" x14ac:dyDescent="0.25">
      <c r="A734" s="10">
        <v>52</v>
      </c>
      <c r="B734" s="32">
        <v>42735</v>
      </c>
      <c r="C734" s="82">
        <v>1960</v>
      </c>
      <c r="D734" s="16" t="s">
        <v>225</v>
      </c>
      <c r="E734" s="19" t="s">
        <v>49</v>
      </c>
      <c r="F734" s="16" t="s">
        <v>224</v>
      </c>
      <c r="G734" s="11">
        <v>1500</v>
      </c>
      <c r="H734" s="61">
        <f t="shared" si="38"/>
        <v>42735</v>
      </c>
      <c r="I734" s="81">
        <f t="shared" si="39"/>
        <v>2016</v>
      </c>
      <c r="J734" s="113">
        <f>VLOOKUP(K734,Kontoklasser!$A$1:$E$100,4,FALSE)</f>
        <v>1</v>
      </c>
      <c r="K734" s="94">
        <f t="shared" si="40"/>
        <v>19</v>
      </c>
      <c r="L734" s="97" t="str">
        <f>VLOOKUP(K734,Kontoklasser!$A$1:$E$100,3,FALSE)</f>
        <v>Tillgångar</v>
      </c>
    </row>
    <row r="735" spans="1:12" x14ac:dyDescent="0.25">
      <c r="A735" s="10">
        <v>52</v>
      </c>
      <c r="B735" s="32">
        <v>42735</v>
      </c>
      <c r="C735" s="82">
        <v>8310</v>
      </c>
      <c r="D735" s="16" t="s">
        <v>63</v>
      </c>
      <c r="E735" s="19" t="s">
        <v>49</v>
      </c>
      <c r="F735" s="16" t="s">
        <v>224</v>
      </c>
      <c r="G735" s="11">
        <v>-1500</v>
      </c>
      <c r="H735" s="61">
        <f t="shared" si="38"/>
        <v>42735</v>
      </c>
      <c r="I735" s="81">
        <f t="shared" si="39"/>
        <v>2016</v>
      </c>
      <c r="J735" s="113">
        <f>VLOOKUP(K735,Kontoklasser!$A$1:$E$100,4,FALSE)</f>
        <v>8</v>
      </c>
      <c r="K735" s="94">
        <f t="shared" si="40"/>
        <v>83</v>
      </c>
      <c r="L735" s="97" t="str">
        <f>VLOOKUP(K735,Kontoklasser!$A$1:$E$100,3,FALSE)</f>
        <v xml:space="preserve">Finansiella poster </v>
      </c>
    </row>
    <row r="736" spans="1:12" ht="13.2" customHeight="1" x14ac:dyDescent="0.25">
      <c r="A736" s="76">
        <v>53</v>
      </c>
      <c r="B736" s="77">
        <v>42735</v>
      </c>
      <c r="C736" s="78">
        <v>8999</v>
      </c>
      <c r="D736" s="79" t="s">
        <v>10</v>
      </c>
      <c r="E736" s="19" t="s">
        <v>49</v>
      </c>
      <c r="F736" s="79" t="s">
        <v>10</v>
      </c>
      <c r="G736" s="80">
        <v>9329</v>
      </c>
      <c r="H736" s="61">
        <f t="shared" ref="H736:H737" si="41">B736</f>
        <v>42735</v>
      </c>
      <c r="I736" s="81">
        <f t="shared" si="39"/>
        <v>2016</v>
      </c>
      <c r="J736" s="113">
        <f>VLOOKUP(K736,Kontoklasser!$A$1:$E$100,4,FALSE)</f>
        <v>8</v>
      </c>
      <c r="K736" s="94">
        <f t="shared" si="40"/>
        <v>89</v>
      </c>
      <c r="L736" s="97" t="str">
        <f>VLOOKUP(K736,Kontoklasser!$A$1:$E$100,3,FALSE)</f>
        <v>Skatter och årets resultat</v>
      </c>
    </row>
    <row r="737" spans="1:12" ht="13.2" customHeight="1" x14ac:dyDescent="0.25">
      <c r="A737" s="76">
        <v>53</v>
      </c>
      <c r="B737" s="77">
        <v>42735</v>
      </c>
      <c r="C737" s="78">
        <v>2099</v>
      </c>
      <c r="D737" s="79" t="s">
        <v>10</v>
      </c>
      <c r="E737" s="19" t="s">
        <v>49</v>
      </c>
      <c r="F737" s="79" t="s">
        <v>10</v>
      </c>
      <c r="G737" s="80">
        <v>-9329</v>
      </c>
      <c r="H737" s="61">
        <f t="shared" si="41"/>
        <v>42735</v>
      </c>
      <c r="I737" s="81">
        <f t="shared" si="39"/>
        <v>2016</v>
      </c>
      <c r="J737" s="113">
        <f>VLOOKUP(K737,Kontoklasser!$A$1:$E$100,4,FALSE)</f>
        <v>2</v>
      </c>
      <c r="K737" s="94">
        <f t="shared" si="40"/>
        <v>20</v>
      </c>
      <c r="L737" s="97" t="str">
        <f>VLOOKUP(K737,Kontoklasser!$A$1:$E$100,3,FALSE)</f>
        <v>Eget kapital och skulder</v>
      </c>
    </row>
    <row r="738" spans="1:12" s="28" customFormat="1" ht="13.2" customHeight="1" x14ac:dyDescent="0.25">
      <c r="A738" s="26">
        <v>0</v>
      </c>
      <c r="B738" s="34">
        <v>42736</v>
      </c>
      <c r="C738" s="95">
        <v>3310</v>
      </c>
      <c r="D738" s="89" t="s">
        <v>57</v>
      </c>
      <c r="E738" s="19" t="s">
        <v>49</v>
      </c>
      <c r="F738" s="89" t="s">
        <v>57</v>
      </c>
      <c r="G738" s="27">
        <v>-2000</v>
      </c>
      <c r="H738" s="92">
        <f t="shared" ref="H738:H763" si="42">B738</f>
        <v>42736</v>
      </c>
      <c r="I738" s="97" t="s">
        <v>238</v>
      </c>
      <c r="J738" s="113">
        <f>VLOOKUP(K738,Kontoklasser!$A$1:$E$100,4,FALSE)</f>
        <v>3</v>
      </c>
      <c r="K738" s="94">
        <f t="shared" si="40"/>
        <v>33</v>
      </c>
      <c r="L738" s="97" t="str">
        <f>VLOOKUP(K738,Kontoklasser!$A$1:$E$100,3,FALSE)</f>
        <v xml:space="preserve">Rörelseintäkter </v>
      </c>
    </row>
    <row r="739" spans="1:12" s="28" customFormat="1" ht="13.2" customHeight="1" x14ac:dyDescent="0.25">
      <c r="A739" s="26">
        <v>0</v>
      </c>
      <c r="B739" s="34">
        <v>42736</v>
      </c>
      <c r="C739" s="95">
        <v>3890</v>
      </c>
      <c r="D739" s="89" t="s">
        <v>54</v>
      </c>
      <c r="E739" s="19" t="s">
        <v>49</v>
      </c>
      <c r="F739" s="89" t="s">
        <v>54</v>
      </c>
      <c r="G739" s="27">
        <v>-80000</v>
      </c>
      <c r="H739" s="92">
        <f t="shared" si="42"/>
        <v>42736</v>
      </c>
      <c r="I739" s="97" t="s">
        <v>238</v>
      </c>
      <c r="J739" s="113">
        <f>VLOOKUP(K739,Kontoklasser!$A$1:$E$100,4,FALSE)</f>
        <v>3</v>
      </c>
      <c r="K739" s="94">
        <f t="shared" si="40"/>
        <v>38</v>
      </c>
      <c r="L739" s="97" t="str">
        <f>VLOOKUP(K739,Kontoklasser!$A$1:$E$100,3,FALSE)</f>
        <v xml:space="preserve">Rörelseintäkter </v>
      </c>
    </row>
    <row r="740" spans="1:12" s="28" customFormat="1" ht="13.2" customHeight="1" x14ac:dyDescent="0.25">
      <c r="A740" s="26">
        <v>0</v>
      </c>
      <c r="B740" s="34">
        <v>42736</v>
      </c>
      <c r="C740" s="95">
        <v>3892</v>
      </c>
      <c r="D740" s="89" t="s">
        <v>65</v>
      </c>
      <c r="E740" s="19" t="s">
        <v>49</v>
      </c>
      <c r="F740" s="89" t="s">
        <v>65</v>
      </c>
      <c r="G740" s="27">
        <v>-3000</v>
      </c>
      <c r="H740" s="92">
        <f t="shared" si="42"/>
        <v>42736</v>
      </c>
      <c r="I740" s="97" t="s">
        <v>238</v>
      </c>
      <c r="J740" s="113">
        <f>VLOOKUP(K740,Kontoklasser!$A$1:$E$100,4,FALSE)</f>
        <v>3</v>
      </c>
      <c r="K740" s="94">
        <f t="shared" si="40"/>
        <v>38</v>
      </c>
      <c r="L740" s="97" t="str">
        <f>VLOOKUP(K740,Kontoklasser!$A$1:$E$100,3,FALSE)</f>
        <v xml:space="preserve">Rörelseintäkter </v>
      </c>
    </row>
    <row r="741" spans="1:12" s="28" customFormat="1" ht="13.2" customHeight="1" x14ac:dyDescent="0.25">
      <c r="A741" s="26">
        <v>0</v>
      </c>
      <c r="B741" s="34">
        <v>42736</v>
      </c>
      <c r="C741" s="95">
        <v>3894</v>
      </c>
      <c r="D741" s="89" t="s">
        <v>13</v>
      </c>
      <c r="E741" s="19" t="s">
        <v>49</v>
      </c>
      <c r="F741" s="89" t="s">
        <v>13</v>
      </c>
      <c r="G741" s="27">
        <v>-6000</v>
      </c>
      <c r="H741" s="92">
        <f t="shared" si="42"/>
        <v>42736</v>
      </c>
      <c r="I741" s="97" t="s">
        <v>238</v>
      </c>
      <c r="J741" s="113">
        <f>VLOOKUP(K741,Kontoklasser!$A$1:$E$100,4,FALSE)</f>
        <v>3</v>
      </c>
      <c r="K741" s="94">
        <f t="shared" si="40"/>
        <v>38</v>
      </c>
      <c r="L741" s="97" t="str">
        <f>VLOOKUP(K741,Kontoklasser!$A$1:$E$100,3,FALSE)</f>
        <v xml:space="preserve">Rörelseintäkter </v>
      </c>
    </row>
    <row r="742" spans="1:12" s="28" customFormat="1" ht="13.2" customHeight="1" x14ac:dyDescent="0.25">
      <c r="A742" s="26">
        <v>0</v>
      </c>
      <c r="B742" s="34">
        <v>42736</v>
      </c>
      <c r="C742" s="95">
        <v>3896</v>
      </c>
      <c r="D742" s="89" t="s">
        <v>146</v>
      </c>
      <c r="E742" s="19" t="s">
        <v>49</v>
      </c>
      <c r="F742" s="89" t="s">
        <v>146</v>
      </c>
      <c r="G742" s="27">
        <v>-4500</v>
      </c>
      <c r="H742" s="92">
        <f t="shared" si="42"/>
        <v>42736</v>
      </c>
      <c r="I742" s="97" t="s">
        <v>238</v>
      </c>
      <c r="J742" s="113">
        <f>VLOOKUP(K742,Kontoklasser!$A$1:$E$100,4,FALSE)</f>
        <v>3</v>
      </c>
      <c r="K742" s="94">
        <f t="shared" si="40"/>
        <v>38</v>
      </c>
      <c r="L742" s="97" t="str">
        <f>VLOOKUP(K742,Kontoklasser!$A$1:$E$100,3,FALSE)</f>
        <v xml:space="preserve">Rörelseintäkter </v>
      </c>
    </row>
    <row r="743" spans="1:12" s="28" customFormat="1" ht="13.2" customHeight="1" x14ac:dyDescent="0.25">
      <c r="A743" s="26">
        <v>0</v>
      </c>
      <c r="B743" s="34">
        <v>42736</v>
      </c>
      <c r="C743" s="95">
        <v>3910</v>
      </c>
      <c r="D743" s="89" t="s">
        <v>12</v>
      </c>
      <c r="E743" s="19" t="s">
        <v>49</v>
      </c>
      <c r="F743" s="89" t="s">
        <v>12</v>
      </c>
      <c r="G743" s="27">
        <v>-65000</v>
      </c>
      <c r="H743" s="92">
        <f t="shared" si="42"/>
        <v>42736</v>
      </c>
      <c r="I743" s="97" t="s">
        <v>238</v>
      </c>
      <c r="J743" s="113">
        <f>VLOOKUP(K743,Kontoklasser!$A$1:$E$100,4,FALSE)</f>
        <v>3</v>
      </c>
      <c r="K743" s="94">
        <f t="shared" si="40"/>
        <v>39</v>
      </c>
      <c r="L743" s="97" t="str">
        <f>VLOOKUP(K743,Kontoklasser!$A$1:$E$100,3,FALSE)</f>
        <v xml:space="preserve">Rörelseintäkter </v>
      </c>
    </row>
    <row r="744" spans="1:12" s="28" customFormat="1" ht="13.2" customHeight="1" x14ac:dyDescent="0.25">
      <c r="A744" s="26">
        <v>0</v>
      </c>
      <c r="B744" s="34">
        <v>42736</v>
      </c>
      <c r="C744" s="95">
        <v>3990</v>
      </c>
      <c r="D744" s="89" t="s">
        <v>59</v>
      </c>
      <c r="E744" s="19" t="s">
        <v>49</v>
      </c>
      <c r="F744" s="89" t="s">
        <v>59</v>
      </c>
      <c r="G744" s="27">
        <v>-3000</v>
      </c>
      <c r="H744" s="92">
        <f t="shared" si="42"/>
        <v>42736</v>
      </c>
      <c r="I744" s="97" t="s">
        <v>238</v>
      </c>
      <c r="J744" s="113">
        <f>VLOOKUP(K744,Kontoklasser!$A$1:$E$100,4,FALSE)</f>
        <v>3</v>
      </c>
      <c r="K744" s="94">
        <f t="shared" si="40"/>
        <v>39</v>
      </c>
      <c r="L744" s="97" t="str">
        <f>VLOOKUP(K744,Kontoklasser!$A$1:$E$100,3,FALSE)</f>
        <v xml:space="preserve">Rörelseintäkter </v>
      </c>
    </row>
    <row r="745" spans="1:12" s="28" customFormat="1" ht="13.2" customHeight="1" x14ac:dyDescent="0.25">
      <c r="A745" s="26">
        <v>0</v>
      </c>
      <c r="B745" s="34">
        <v>42736</v>
      </c>
      <c r="C745" s="95">
        <v>8310</v>
      </c>
      <c r="D745" s="89" t="s">
        <v>63</v>
      </c>
      <c r="E745" s="19" t="s">
        <v>49</v>
      </c>
      <c r="F745" s="89" t="s">
        <v>63</v>
      </c>
      <c r="G745" s="27">
        <v>-1400</v>
      </c>
      <c r="H745" s="92">
        <f t="shared" si="42"/>
        <v>42736</v>
      </c>
      <c r="I745" s="97" t="s">
        <v>238</v>
      </c>
      <c r="J745" s="113">
        <f>VLOOKUP(K745,Kontoklasser!$A$1:$E$100,4,FALSE)</f>
        <v>8</v>
      </c>
      <c r="K745" s="94">
        <f t="shared" si="40"/>
        <v>83</v>
      </c>
      <c r="L745" s="97" t="str">
        <f>VLOOKUP(K745,Kontoklasser!$A$1:$E$100,3,FALSE)</f>
        <v xml:space="preserve">Finansiella poster </v>
      </c>
    </row>
    <row r="746" spans="1:12" s="28" customFormat="1" ht="13.2" customHeight="1" x14ac:dyDescent="0.25">
      <c r="A746" s="26">
        <v>0</v>
      </c>
      <c r="B746" s="34">
        <v>42736</v>
      </c>
      <c r="C746" s="95">
        <v>5110</v>
      </c>
      <c r="D746" s="89" t="s">
        <v>14</v>
      </c>
      <c r="E746" s="19" t="s">
        <v>49</v>
      </c>
      <c r="F746" s="89" t="s">
        <v>14</v>
      </c>
      <c r="G746" s="27">
        <v>75000</v>
      </c>
      <c r="H746" s="92">
        <f t="shared" si="42"/>
        <v>42736</v>
      </c>
      <c r="I746" s="97" t="s">
        <v>238</v>
      </c>
      <c r="J746" s="113">
        <f>VLOOKUP(K746,Kontoklasser!$A$1:$E$100,4,FALSE)</f>
        <v>4</v>
      </c>
      <c r="K746" s="94">
        <f t="shared" si="40"/>
        <v>51</v>
      </c>
      <c r="L746" s="97" t="str">
        <f>VLOOKUP(K746,Kontoklasser!$A$1:$E$100,3,FALSE)</f>
        <v xml:space="preserve">Rörelsekostnader </v>
      </c>
    </row>
    <row r="747" spans="1:12" s="28" customFormat="1" ht="13.2" customHeight="1" x14ac:dyDescent="0.25">
      <c r="A747" s="26">
        <v>0</v>
      </c>
      <c r="B747" s="34">
        <v>42736</v>
      </c>
      <c r="C747" s="95">
        <v>5120</v>
      </c>
      <c r="D747" s="89" t="s">
        <v>15</v>
      </c>
      <c r="E747" s="19" t="s">
        <v>49</v>
      </c>
      <c r="F747" s="89" t="s">
        <v>15</v>
      </c>
      <c r="G747" s="27">
        <v>12000</v>
      </c>
      <c r="H747" s="92">
        <f t="shared" si="42"/>
        <v>42736</v>
      </c>
      <c r="I747" s="97" t="s">
        <v>238</v>
      </c>
      <c r="J747" s="113">
        <f>VLOOKUP(K747,Kontoklasser!$A$1:$E$100,4,FALSE)</f>
        <v>4</v>
      </c>
      <c r="K747" s="94">
        <f t="shared" si="40"/>
        <v>51</v>
      </c>
      <c r="L747" s="97" t="str">
        <f>VLOOKUP(K747,Kontoklasser!$A$1:$E$100,3,FALSE)</f>
        <v xml:space="preserve">Rörelsekostnader </v>
      </c>
    </row>
    <row r="748" spans="1:12" s="28" customFormat="1" ht="13.2" customHeight="1" x14ac:dyDescent="0.25">
      <c r="A748" s="26">
        <v>0</v>
      </c>
      <c r="B748" s="34">
        <v>42736</v>
      </c>
      <c r="C748" s="95">
        <v>5140</v>
      </c>
      <c r="D748" s="89" t="s">
        <v>55</v>
      </c>
      <c r="E748" s="19" t="s">
        <v>49</v>
      </c>
      <c r="F748" s="89" t="s">
        <v>55</v>
      </c>
      <c r="G748" s="27">
        <v>17000</v>
      </c>
      <c r="H748" s="92">
        <f t="shared" si="42"/>
        <v>42736</v>
      </c>
      <c r="I748" s="97" t="s">
        <v>238</v>
      </c>
      <c r="J748" s="113">
        <f>VLOOKUP(K748,Kontoklasser!$A$1:$E$100,4,FALSE)</f>
        <v>4</v>
      </c>
      <c r="K748" s="94">
        <f t="shared" si="40"/>
        <v>51</v>
      </c>
      <c r="L748" s="97" t="str">
        <f>VLOOKUP(K748,Kontoklasser!$A$1:$E$100,3,FALSE)</f>
        <v xml:space="preserve">Rörelsekostnader </v>
      </c>
    </row>
    <row r="749" spans="1:12" s="28" customFormat="1" ht="13.2" customHeight="1" x14ac:dyDescent="0.25">
      <c r="A749" s="26">
        <v>0</v>
      </c>
      <c r="B749" s="34">
        <v>42736</v>
      </c>
      <c r="C749" s="95">
        <v>5160</v>
      </c>
      <c r="D749" s="89" t="s">
        <v>64</v>
      </c>
      <c r="E749" s="19" t="s">
        <v>49</v>
      </c>
      <c r="F749" s="89" t="s">
        <v>64</v>
      </c>
      <c r="G749" s="27">
        <v>15000</v>
      </c>
      <c r="H749" s="92">
        <f t="shared" si="42"/>
        <v>42736</v>
      </c>
      <c r="I749" s="97" t="s">
        <v>238</v>
      </c>
      <c r="J749" s="113">
        <f>VLOOKUP(K749,Kontoklasser!$A$1:$E$100,4,FALSE)</f>
        <v>4</v>
      </c>
      <c r="K749" s="94">
        <f t="shared" si="40"/>
        <v>51</v>
      </c>
      <c r="L749" s="97" t="str">
        <f>VLOOKUP(K749,Kontoklasser!$A$1:$E$100,3,FALSE)</f>
        <v xml:space="preserve">Rörelsekostnader </v>
      </c>
    </row>
    <row r="750" spans="1:12" s="28" customFormat="1" ht="13.2" customHeight="1" x14ac:dyDescent="0.25">
      <c r="A750" s="26">
        <v>0</v>
      </c>
      <c r="B750" s="34">
        <v>42736</v>
      </c>
      <c r="C750" s="95">
        <v>5162</v>
      </c>
      <c r="D750" s="89" t="s">
        <v>62</v>
      </c>
      <c r="E750" s="19" t="s">
        <v>49</v>
      </c>
      <c r="F750" s="89" t="s">
        <v>62</v>
      </c>
      <c r="G750" s="27">
        <v>5000</v>
      </c>
      <c r="H750" s="92">
        <f t="shared" si="42"/>
        <v>42736</v>
      </c>
      <c r="I750" s="97" t="s">
        <v>238</v>
      </c>
      <c r="J750" s="113">
        <f>VLOOKUP(K750,Kontoklasser!$A$1:$E$100,4,FALSE)</f>
        <v>4</v>
      </c>
      <c r="K750" s="94">
        <f t="shared" si="40"/>
        <v>51</v>
      </c>
      <c r="L750" s="97" t="str">
        <f>VLOOKUP(K750,Kontoklasser!$A$1:$E$100,3,FALSE)</f>
        <v xml:space="preserve">Rörelsekostnader </v>
      </c>
    </row>
    <row r="751" spans="1:12" s="28" customFormat="1" ht="13.2" customHeight="1" x14ac:dyDescent="0.25">
      <c r="A751" s="26">
        <v>0</v>
      </c>
      <c r="B751" s="34">
        <v>42736</v>
      </c>
      <c r="C751" s="95">
        <v>5170</v>
      </c>
      <c r="D751" s="89" t="s">
        <v>58</v>
      </c>
      <c r="E751" s="19" t="s">
        <v>49</v>
      </c>
      <c r="F751" s="89" t="s">
        <v>58</v>
      </c>
      <c r="G751" s="27">
        <v>14000</v>
      </c>
      <c r="H751" s="92">
        <f t="shared" si="42"/>
        <v>42736</v>
      </c>
      <c r="I751" s="97" t="s">
        <v>238</v>
      </c>
      <c r="J751" s="113">
        <f>VLOOKUP(K751,Kontoklasser!$A$1:$E$100,4,FALSE)</f>
        <v>4</v>
      </c>
      <c r="K751" s="94">
        <f t="shared" si="40"/>
        <v>51</v>
      </c>
      <c r="L751" s="97" t="str">
        <f>VLOOKUP(K751,Kontoklasser!$A$1:$E$100,3,FALSE)</f>
        <v xml:space="preserve">Rörelsekostnader </v>
      </c>
    </row>
    <row r="752" spans="1:12" s="28" customFormat="1" ht="13.2" customHeight="1" x14ac:dyDescent="0.25">
      <c r="A752" s="26">
        <v>0</v>
      </c>
      <c r="B752" s="34">
        <v>42736</v>
      </c>
      <c r="C752" s="95">
        <v>6100</v>
      </c>
      <c r="D752" s="89" t="s">
        <v>123</v>
      </c>
      <c r="E752" s="19" t="s">
        <v>49</v>
      </c>
      <c r="F752" s="89" t="s">
        <v>123</v>
      </c>
      <c r="G752" s="27">
        <v>1000</v>
      </c>
      <c r="H752" s="92">
        <f t="shared" si="42"/>
        <v>42736</v>
      </c>
      <c r="I752" s="97" t="s">
        <v>238</v>
      </c>
      <c r="J752" s="113">
        <f>VLOOKUP(K752,Kontoklasser!$A$1:$E$100,4,FALSE)</f>
        <v>4</v>
      </c>
      <c r="K752" s="94">
        <f t="shared" si="40"/>
        <v>61</v>
      </c>
      <c r="L752" s="97" t="str">
        <f>VLOOKUP(K752,Kontoklasser!$A$1:$E$100,3,FALSE)</f>
        <v xml:space="preserve">Rörelsekostnader </v>
      </c>
    </row>
    <row r="753" spans="1:12" s="28" customFormat="1" ht="13.2" customHeight="1" x14ac:dyDescent="0.25">
      <c r="A753" s="26">
        <v>0</v>
      </c>
      <c r="B753" s="34">
        <v>42736</v>
      </c>
      <c r="C753" s="95">
        <v>6200</v>
      </c>
      <c r="D753" s="89" t="s">
        <v>51</v>
      </c>
      <c r="E753" s="19" t="s">
        <v>49</v>
      </c>
      <c r="F753" s="89" t="s">
        <v>51</v>
      </c>
      <c r="G753" s="27">
        <v>1000</v>
      </c>
      <c r="H753" s="92">
        <f t="shared" si="42"/>
        <v>42736</v>
      </c>
      <c r="I753" s="97" t="s">
        <v>238</v>
      </c>
      <c r="J753" s="113">
        <f>VLOOKUP(K753,Kontoklasser!$A$1:$E$100,4,FALSE)</f>
        <v>4</v>
      </c>
      <c r="K753" s="94">
        <f t="shared" si="40"/>
        <v>62</v>
      </c>
      <c r="L753" s="97" t="str">
        <f>VLOOKUP(K753,Kontoklasser!$A$1:$E$100,3,FALSE)</f>
        <v xml:space="preserve">Rörelsekostnader </v>
      </c>
    </row>
    <row r="754" spans="1:12" s="28" customFormat="1" ht="13.2" customHeight="1" x14ac:dyDescent="0.25">
      <c r="A754" s="26">
        <v>0</v>
      </c>
      <c r="B754" s="34">
        <v>42736</v>
      </c>
      <c r="C754" s="95">
        <v>6310</v>
      </c>
      <c r="D754" s="89" t="s">
        <v>17</v>
      </c>
      <c r="E754" s="19" t="s">
        <v>49</v>
      </c>
      <c r="F754" s="89" t="s">
        <v>17</v>
      </c>
      <c r="G754" s="27">
        <v>5000</v>
      </c>
      <c r="H754" s="92">
        <f t="shared" si="42"/>
        <v>42736</v>
      </c>
      <c r="I754" s="97" t="s">
        <v>238</v>
      </c>
      <c r="J754" s="113">
        <f>VLOOKUP(K754,Kontoklasser!$A$1:$E$100,4,FALSE)</f>
        <v>4</v>
      </c>
      <c r="K754" s="94">
        <f t="shared" si="40"/>
        <v>63</v>
      </c>
      <c r="L754" s="97" t="str">
        <f>VLOOKUP(K754,Kontoklasser!$A$1:$E$100,3,FALSE)</f>
        <v xml:space="preserve">Rörelsekostnader </v>
      </c>
    </row>
    <row r="755" spans="1:12" s="28" customFormat="1" ht="13.2" customHeight="1" x14ac:dyDescent="0.25">
      <c r="A755" s="26">
        <v>0</v>
      </c>
      <c r="B755" s="34">
        <v>42736</v>
      </c>
      <c r="C755" s="95">
        <v>6410</v>
      </c>
      <c r="D755" s="89" t="s">
        <v>18</v>
      </c>
      <c r="E755" s="19" t="s">
        <v>49</v>
      </c>
      <c r="F755" s="89" t="s">
        <v>18</v>
      </c>
      <c r="G755" s="27">
        <v>9000</v>
      </c>
      <c r="H755" s="92">
        <f t="shared" si="42"/>
        <v>42736</v>
      </c>
      <c r="I755" s="97" t="s">
        <v>238</v>
      </c>
      <c r="J755" s="113">
        <f>VLOOKUP(K755,Kontoklasser!$A$1:$E$100,4,FALSE)</f>
        <v>4</v>
      </c>
      <c r="K755" s="94">
        <f t="shared" si="40"/>
        <v>64</v>
      </c>
      <c r="L755" s="97" t="str">
        <f>VLOOKUP(K755,Kontoklasser!$A$1:$E$100,3,FALSE)</f>
        <v xml:space="preserve">Rörelsekostnader </v>
      </c>
    </row>
    <row r="756" spans="1:12" s="28" customFormat="1" ht="13.2" customHeight="1" x14ac:dyDescent="0.25">
      <c r="A756" s="26">
        <v>0</v>
      </c>
      <c r="B756" s="34">
        <v>42736</v>
      </c>
      <c r="C756" s="95">
        <v>6450</v>
      </c>
      <c r="D756" s="89" t="s">
        <v>53</v>
      </c>
      <c r="E756" s="19" t="s">
        <v>49</v>
      </c>
      <c r="F756" s="89" t="s">
        <v>53</v>
      </c>
      <c r="G756" s="27">
        <v>3000</v>
      </c>
      <c r="H756" s="92">
        <f t="shared" si="42"/>
        <v>42736</v>
      </c>
      <c r="I756" s="97" t="s">
        <v>238</v>
      </c>
      <c r="J756" s="113">
        <f>VLOOKUP(K756,Kontoklasser!$A$1:$E$100,4,FALSE)</f>
        <v>4</v>
      </c>
      <c r="K756" s="94">
        <f t="shared" si="40"/>
        <v>64</v>
      </c>
      <c r="L756" s="97" t="str">
        <f>VLOOKUP(K756,Kontoklasser!$A$1:$E$100,3,FALSE)</f>
        <v xml:space="preserve">Rörelsekostnader </v>
      </c>
    </row>
    <row r="757" spans="1:12" s="28" customFormat="1" ht="13.2" customHeight="1" x14ac:dyDescent="0.25">
      <c r="A757" s="26">
        <v>0</v>
      </c>
      <c r="B757" s="34">
        <v>42736</v>
      </c>
      <c r="C757" s="95">
        <v>6490</v>
      </c>
      <c r="D757" s="89" t="s">
        <v>56</v>
      </c>
      <c r="E757" s="19" t="s">
        <v>49</v>
      </c>
      <c r="F757" s="89" t="s">
        <v>56</v>
      </c>
      <c r="G757" s="27">
        <v>1000</v>
      </c>
      <c r="H757" s="92">
        <f t="shared" si="42"/>
        <v>42736</v>
      </c>
      <c r="I757" s="97" t="s">
        <v>238</v>
      </c>
      <c r="J757" s="113">
        <f>VLOOKUP(K757,Kontoklasser!$A$1:$E$100,4,FALSE)</f>
        <v>4</v>
      </c>
      <c r="K757" s="94">
        <f t="shared" si="40"/>
        <v>64</v>
      </c>
      <c r="L757" s="97" t="str">
        <f>VLOOKUP(K757,Kontoklasser!$A$1:$E$100,3,FALSE)</f>
        <v xml:space="preserve">Rörelsekostnader </v>
      </c>
    </row>
    <row r="758" spans="1:12" s="28" customFormat="1" ht="13.2" customHeight="1" x14ac:dyDescent="0.25">
      <c r="A758" s="26">
        <v>0</v>
      </c>
      <c r="B758" s="34">
        <v>42736</v>
      </c>
      <c r="C758" s="95">
        <v>6540</v>
      </c>
      <c r="D758" s="89" t="s">
        <v>60</v>
      </c>
      <c r="E758" s="19" t="s">
        <v>49</v>
      </c>
      <c r="F758" s="89" t="s">
        <v>60</v>
      </c>
      <c r="G758" s="27">
        <v>1000</v>
      </c>
      <c r="H758" s="92">
        <f t="shared" si="42"/>
        <v>42736</v>
      </c>
      <c r="I758" s="97" t="s">
        <v>238</v>
      </c>
      <c r="J758" s="113">
        <f>VLOOKUP(K758,Kontoklasser!$A$1:$E$100,4,FALSE)</f>
        <v>4</v>
      </c>
      <c r="K758" s="94">
        <f t="shared" si="40"/>
        <v>65</v>
      </c>
      <c r="L758" s="97" t="str">
        <f>VLOOKUP(K758,Kontoklasser!$A$1:$E$100,3,FALSE)</f>
        <v xml:space="preserve">Rörelsekostnader </v>
      </c>
    </row>
    <row r="759" spans="1:12" s="28" customFormat="1" ht="13.2" customHeight="1" x14ac:dyDescent="0.25">
      <c r="A759" s="26">
        <v>0</v>
      </c>
      <c r="B759" s="34">
        <v>42736</v>
      </c>
      <c r="C759" s="95">
        <v>6570</v>
      </c>
      <c r="D759" s="89" t="s">
        <v>16</v>
      </c>
      <c r="E759" s="19" t="s">
        <v>49</v>
      </c>
      <c r="F759" s="89" t="s">
        <v>16</v>
      </c>
      <c r="G759" s="27">
        <v>900</v>
      </c>
      <c r="H759" s="92">
        <f t="shared" si="42"/>
        <v>42736</v>
      </c>
      <c r="I759" s="97" t="s">
        <v>238</v>
      </c>
      <c r="J759" s="113">
        <f>VLOOKUP(K759,Kontoklasser!$A$1:$E$100,4,FALSE)</f>
        <v>4</v>
      </c>
      <c r="K759" s="94">
        <f t="shared" si="40"/>
        <v>65</v>
      </c>
      <c r="L759" s="97" t="str">
        <f>VLOOKUP(K759,Kontoklasser!$A$1:$E$100,3,FALSE)</f>
        <v xml:space="preserve">Rörelsekostnader </v>
      </c>
    </row>
    <row r="760" spans="1:12" s="28" customFormat="1" ht="13.2" customHeight="1" x14ac:dyDescent="0.25">
      <c r="A760" s="26">
        <v>0</v>
      </c>
      <c r="B760" s="34">
        <v>42736</v>
      </c>
      <c r="C760" s="95">
        <v>6980</v>
      </c>
      <c r="D760" s="89" t="s">
        <v>52</v>
      </c>
      <c r="E760" s="19" t="s">
        <v>49</v>
      </c>
      <c r="F760" s="89" t="s">
        <v>52</v>
      </c>
      <c r="G760" s="27">
        <v>500</v>
      </c>
      <c r="H760" s="92">
        <f t="shared" si="42"/>
        <v>42736</v>
      </c>
      <c r="I760" s="97" t="s">
        <v>238</v>
      </c>
      <c r="J760" s="113">
        <f>VLOOKUP(K760,Kontoklasser!$A$1:$E$100,4,FALSE)</f>
        <v>4</v>
      </c>
      <c r="K760" s="94">
        <f t="shared" si="40"/>
        <v>69</v>
      </c>
      <c r="L760" s="97" t="str">
        <f>VLOOKUP(K760,Kontoklasser!$A$1:$E$100,3,FALSE)</f>
        <v xml:space="preserve">Rörelsekostnader </v>
      </c>
    </row>
    <row r="761" spans="1:12" s="28" customFormat="1" ht="13.2" customHeight="1" x14ac:dyDescent="0.25">
      <c r="A761" s="26">
        <v>0</v>
      </c>
      <c r="B761" s="34">
        <v>42736</v>
      </c>
      <c r="C761" s="95">
        <v>6982</v>
      </c>
      <c r="D761" s="89" t="s">
        <v>237</v>
      </c>
      <c r="E761" s="19" t="s">
        <v>49</v>
      </c>
      <c r="F761" s="89" t="s">
        <v>220</v>
      </c>
      <c r="G761" s="27">
        <v>3000</v>
      </c>
      <c r="H761" s="92">
        <f t="shared" si="42"/>
        <v>42736</v>
      </c>
      <c r="I761" s="97" t="s">
        <v>238</v>
      </c>
      <c r="J761" s="113">
        <f>VLOOKUP(K761,Kontoklasser!$A$1:$E$100,4,FALSE)</f>
        <v>4</v>
      </c>
      <c r="K761" s="94">
        <f t="shared" si="40"/>
        <v>69</v>
      </c>
      <c r="L761" s="97" t="str">
        <f>VLOOKUP(K761,Kontoklasser!$A$1:$E$100,3,FALSE)</f>
        <v xml:space="preserve">Rörelsekostnader </v>
      </c>
    </row>
    <row r="762" spans="1:12" s="28" customFormat="1" ht="13.2" customHeight="1" x14ac:dyDescent="0.25">
      <c r="A762" s="26">
        <v>0</v>
      </c>
      <c r="B762" s="34">
        <v>42736</v>
      </c>
      <c r="C762" s="95">
        <v>6995</v>
      </c>
      <c r="D762" s="89" t="s">
        <v>61</v>
      </c>
      <c r="E762" s="19" t="s">
        <v>49</v>
      </c>
      <c r="F762" s="89" t="s">
        <v>61</v>
      </c>
      <c r="G762" s="27">
        <v>500</v>
      </c>
      <c r="H762" s="92">
        <f t="shared" si="42"/>
        <v>42736</v>
      </c>
      <c r="I762" s="97" t="s">
        <v>238</v>
      </c>
      <c r="J762" s="113">
        <f>VLOOKUP(K762,Kontoklasser!$A$1:$E$100,4,FALSE)</f>
        <v>4</v>
      </c>
      <c r="K762" s="94">
        <f t="shared" si="40"/>
        <v>69</v>
      </c>
      <c r="L762" s="97" t="str">
        <f>VLOOKUP(K762,Kontoklasser!$A$1:$E$100,3,FALSE)</f>
        <v xml:space="preserve">Rörelsekostnader </v>
      </c>
    </row>
    <row r="763" spans="1:12" s="28" customFormat="1" ht="13.2" customHeight="1" x14ac:dyDescent="0.25">
      <c r="A763" s="26">
        <v>0</v>
      </c>
      <c r="B763" s="34">
        <v>42736</v>
      </c>
      <c r="C763" s="95">
        <v>7610</v>
      </c>
      <c r="D763" s="89" t="s">
        <v>67</v>
      </c>
      <c r="E763" s="19" t="s">
        <v>49</v>
      </c>
      <c r="F763" s="89" t="s">
        <v>67</v>
      </c>
      <c r="G763" s="27">
        <v>1000</v>
      </c>
      <c r="H763" s="92">
        <f t="shared" si="42"/>
        <v>42736</v>
      </c>
      <c r="I763" s="97" t="s">
        <v>238</v>
      </c>
      <c r="J763" s="113">
        <f>VLOOKUP(K763,Kontoklasser!$A$1:$E$100,4,FALSE)</f>
        <v>4</v>
      </c>
      <c r="K763" s="94">
        <f t="shared" si="40"/>
        <v>76</v>
      </c>
      <c r="L763" s="97" t="str">
        <f>VLOOKUP(K763,Kontoklasser!$A$1:$E$100,3,FALSE)</f>
        <v xml:space="preserve">Rörelsekostnader </v>
      </c>
    </row>
  </sheetData>
  <autoFilter ref="A1:K763"/>
  <sortState ref="C2:T1866">
    <sortCondition ref="I2:I1866"/>
    <sortCondition ref="C2:C1866"/>
  </sortState>
  <pageMargins left="0.47244094488188981" right="0.39370078740157483" top="0.70866141732283472" bottom="0.51181102362204722" header="0.19685039370078741" footer="0.19685039370078741"/>
  <pageSetup paperSize="9" scale="55" fitToHeight="0" orientation="portrait" r:id="rId1"/>
  <headerFooter>
    <oddHeader>&amp;C&amp;"Arial,Fet"&amp;14Verlista&amp;RSida &amp;P/&amp;N</oddHeader>
    <oddFooter>&amp;Lvivekasfiffigamallar.se&amp;CFöreningen Föreningen
12345678-1234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N21"/>
  <sheetViews>
    <sheetView workbookViewId="0">
      <pane xSplit="10" ySplit="1" topLeftCell="K1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8.88671875" defaultRowHeight="11.4" x14ac:dyDescent="0.2"/>
  <cols>
    <col min="1" max="1" width="5.33203125" style="67" customWidth="1"/>
    <col min="2" max="2" width="9" style="69" bestFit="1" customWidth="1"/>
    <col min="3" max="3" width="28.33203125" style="69" bestFit="1" customWidth="1"/>
    <col min="4" max="6" width="4.44140625" style="67" customWidth="1"/>
    <col min="7" max="7" width="1.88671875" style="67" customWidth="1"/>
    <col min="8" max="8" width="3.6640625" style="7" customWidth="1"/>
    <col min="9" max="9" width="10.33203125" style="58" bestFit="1" customWidth="1"/>
    <col min="10" max="10" width="5.5546875" style="6" customWidth="1"/>
    <col min="11" max="11" width="29" style="7" customWidth="1"/>
    <col min="12" max="12" width="4.33203125" style="6" customWidth="1"/>
    <col min="13" max="13" width="29" style="6" customWidth="1"/>
    <col min="14" max="14" width="10.109375" style="59" bestFit="1" customWidth="1"/>
    <col min="15" max="16384" width="8.88671875" style="6"/>
  </cols>
  <sheetData>
    <row r="1" spans="1:14" s="45" customFormat="1" ht="24" x14ac:dyDescent="0.25">
      <c r="A1" s="71"/>
      <c r="B1" s="68"/>
      <c r="C1" s="237" t="s">
        <v>81</v>
      </c>
      <c r="D1" s="71"/>
      <c r="E1" s="71"/>
      <c r="F1" s="71"/>
      <c r="G1" s="72"/>
      <c r="H1" s="63" t="s">
        <v>22</v>
      </c>
      <c r="I1" s="63" t="s">
        <v>1</v>
      </c>
      <c r="J1" s="63" t="s">
        <v>2</v>
      </c>
      <c r="K1" s="63" t="s">
        <v>80</v>
      </c>
      <c r="L1" s="62" t="s">
        <v>82</v>
      </c>
      <c r="M1" s="62" t="s">
        <v>0</v>
      </c>
      <c r="N1" s="73" t="s">
        <v>4</v>
      </c>
    </row>
    <row r="2" spans="1:14" x14ac:dyDescent="0.2">
      <c r="H2" s="66"/>
      <c r="I2" s="65"/>
      <c r="J2" s="64" t="str">
        <f t="shared" ref="J2:J21" si="0">IF(AND(B2&lt;&gt;0,C2&lt;&gt;0),B2+0," ")</f>
        <v xml:space="preserve"> </v>
      </c>
      <c r="K2" s="66"/>
      <c r="L2" s="64" t="str">
        <f t="shared" ref="L2:L15" si="1">IF(D2&lt;&gt;0,D2+0," ")</f>
        <v xml:space="preserve"> </v>
      </c>
      <c r="M2" s="64"/>
      <c r="N2" s="74"/>
    </row>
    <row r="3" spans="1:14" x14ac:dyDescent="0.2">
      <c r="A3" s="67" t="s">
        <v>79</v>
      </c>
      <c r="B3" s="60">
        <v>42370</v>
      </c>
      <c r="H3" s="66">
        <f>IF(A3&gt;0,A3+0,H2+0)</f>
        <v>1</v>
      </c>
      <c r="I3" s="65">
        <f t="shared" ref="I3:I21" si="2">IF(B3+0&lt;9000,I2,B3)</f>
        <v>42370</v>
      </c>
      <c r="J3" s="64" t="str">
        <f t="shared" si="0"/>
        <v xml:space="preserve"> </v>
      </c>
      <c r="K3" s="66" t="str">
        <f t="shared" ref="K3:K21" si="3">IF(J3&lt;&gt;" ",C3," ")</f>
        <v xml:space="preserve"> </v>
      </c>
      <c r="L3" s="64" t="str">
        <f t="shared" si="1"/>
        <v xml:space="preserve"> </v>
      </c>
      <c r="M3" s="64" t="str">
        <f t="shared" ref="M3:M20" si="4">IF(J3&lt;&gt;" ",C4," ")</f>
        <v xml:space="preserve"> </v>
      </c>
      <c r="N3" s="74" t="str">
        <f t="shared" ref="N3:N21" si="5">IF(J3&lt;&gt;" ",E3-F3," ")</f>
        <v xml:space="preserve"> </v>
      </c>
    </row>
    <row r="4" spans="1:14" x14ac:dyDescent="0.2">
      <c r="B4" s="67" t="s">
        <v>77</v>
      </c>
      <c r="C4" s="69" t="s">
        <v>69</v>
      </c>
      <c r="F4" s="67">
        <v>6578</v>
      </c>
      <c r="H4" s="66">
        <f t="shared" ref="H4:H21" si="6">IF(A4&gt;0,A4+0,H3+0)</f>
        <v>1</v>
      </c>
      <c r="I4" s="65">
        <f t="shared" si="2"/>
        <v>42370</v>
      </c>
      <c r="J4" s="64">
        <f>IF(AND(B4&lt;&gt;0,C4&lt;&gt;0),B4+0," ")</f>
        <v>1700</v>
      </c>
      <c r="K4" s="66" t="str">
        <f t="shared" si="3"/>
        <v>Förutbet kostnader, upplupna intäkter</v>
      </c>
      <c r="L4" s="64" t="str">
        <f t="shared" si="1"/>
        <v xml:space="preserve"> </v>
      </c>
      <c r="M4" s="64" t="str">
        <f t="shared" si="4"/>
        <v>Folksam Företagsförsäkring</v>
      </c>
      <c r="N4" s="74">
        <f t="shared" si="5"/>
        <v>-6578</v>
      </c>
    </row>
    <row r="5" spans="1:14" x14ac:dyDescent="0.2">
      <c r="B5" s="67"/>
      <c r="C5" s="69" t="s">
        <v>235</v>
      </c>
      <c r="H5" s="66">
        <f t="shared" si="6"/>
        <v>1</v>
      </c>
      <c r="I5" s="65">
        <f t="shared" si="2"/>
        <v>42370</v>
      </c>
      <c r="J5" s="64" t="str">
        <f t="shared" si="0"/>
        <v xml:space="preserve"> </v>
      </c>
      <c r="K5" s="66" t="str">
        <f t="shared" si="3"/>
        <v xml:space="preserve"> </v>
      </c>
      <c r="L5" s="64" t="str">
        <f t="shared" si="1"/>
        <v xml:space="preserve"> </v>
      </c>
      <c r="M5" s="64" t="str">
        <f t="shared" si="4"/>
        <v xml:space="preserve"> </v>
      </c>
      <c r="N5" s="74" t="str">
        <f t="shared" si="5"/>
        <v xml:space="preserve"> </v>
      </c>
    </row>
    <row r="6" spans="1:14" x14ac:dyDescent="0.2">
      <c r="B6" s="67" t="s">
        <v>78</v>
      </c>
      <c r="C6" s="69" t="s">
        <v>17</v>
      </c>
      <c r="D6" s="67" t="s">
        <v>73</v>
      </c>
      <c r="E6" s="67">
        <v>6578</v>
      </c>
      <c r="H6" s="66">
        <f t="shared" si="6"/>
        <v>1</v>
      </c>
      <c r="I6" s="65">
        <f t="shared" si="2"/>
        <v>42370</v>
      </c>
      <c r="J6" s="64">
        <f t="shared" si="0"/>
        <v>6310</v>
      </c>
      <c r="K6" s="66" t="str">
        <f t="shared" si="3"/>
        <v>Företagsförsäkringar</v>
      </c>
      <c r="L6" s="64">
        <f t="shared" si="1"/>
        <v>100</v>
      </c>
      <c r="M6" s="64" t="str">
        <f t="shared" si="4"/>
        <v>Folksam Företagsförsäkring</v>
      </c>
      <c r="N6" s="74">
        <f t="shared" si="5"/>
        <v>6578</v>
      </c>
    </row>
    <row r="7" spans="1:14" x14ac:dyDescent="0.2">
      <c r="B7" s="67"/>
      <c r="C7" s="69" t="s">
        <v>235</v>
      </c>
      <c r="H7" s="66">
        <f t="shared" si="6"/>
        <v>1</v>
      </c>
      <c r="I7" s="65">
        <f t="shared" si="2"/>
        <v>42370</v>
      </c>
      <c r="J7" s="64" t="str">
        <f t="shared" si="0"/>
        <v xml:space="preserve"> </v>
      </c>
      <c r="K7" s="66" t="str">
        <f t="shared" si="3"/>
        <v xml:space="preserve"> </v>
      </c>
      <c r="L7" s="64" t="str">
        <f t="shared" si="1"/>
        <v xml:space="preserve"> </v>
      </c>
      <c r="M7" s="64" t="str">
        <f t="shared" si="4"/>
        <v xml:space="preserve"> </v>
      </c>
      <c r="N7" s="74" t="str">
        <f t="shared" si="5"/>
        <v xml:space="preserve"> </v>
      </c>
    </row>
    <row r="8" spans="1:14" x14ac:dyDescent="0.2">
      <c r="B8" s="67" t="s">
        <v>77</v>
      </c>
      <c r="C8" s="69" t="s">
        <v>69</v>
      </c>
      <c r="F8" s="67">
        <v>1790</v>
      </c>
      <c r="H8" s="66">
        <f t="shared" si="6"/>
        <v>1</v>
      </c>
      <c r="I8" s="65">
        <f t="shared" si="2"/>
        <v>42370</v>
      </c>
      <c r="J8" s="64">
        <f t="shared" si="0"/>
        <v>1700</v>
      </c>
      <c r="K8" s="66" t="str">
        <f t="shared" si="3"/>
        <v>Förutbet kostnader, upplupna intäkter</v>
      </c>
      <c r="L8" s="64" t="str">
        <f t="shared" si="1"/>
        <v xml:space="preserve"> </v>
      </c>
      <c r="M8" s="64" t="str">
        <f t="shared" si="4"/>
        <v>Stockholms Stad Anläggningsarrende</v>
      </c>
      <c r="N8" s="74">
        <f t="shared" si="5"/>
        <v>-1790</v>
      </c>
    </row>
    <row r="9" spans="1:14" x14ac:dyDescent="0.2">
      <c r="B9" s="67"/>
      <c r="C9" s="69" t="s">
        <v>236</v>
      </c>
      <c r="H9" s="66">
        <f t="shared" si="6"/>
        <v>1</v>
      </c>
      <c r="I9" s="65">
        <f t="shared" si="2"/>
        <v>42370</v>
      </c>
      <c r="J9" s="64" t="str">
        <f t="shared" si="0"/>
        <v xml:space="preserve"> </v>
      </c>
      <c r="K9" s="66" t="str">
        <f t="shared" si="3"/>
        <v xml:space="preserve"> </v>
      </c>
      <c r="L9" s="64" t="str">
        <f t="shared" si="1"/>
        <v xml:space="preserve"> </v>
      </c>
      <c r="M9" s="64" t="str">
        <f t="shared" si="4"/>
        <v xml:space="preserve"> </v>
      </c>
      <c r="N9" s="74" t="str">
        <f t="shared" si="5"/>
        <v xml:space="preserve"> </v>
      </c>
    </row>
    <row r="10" spans="1:14" x14ac:dyDescent="0.2">
      <c r="B10" s="67" t="s">
        <v>76</v>
      </c>
      <c r="C10" s="69" t="s">
        <v>14</v>
      </c>
      <c r="D10" s="67" t="s">
        <v>73</v>
      </c>
      <c r="E10" s="67">
        <v>1790</v>
      </c>
      <c r="H10" s="66">
        <f t="shared" si="6"/>
        <v>1</v>
      </c>
      <c r="I10" s="65">
        <f t="shared" si="2"/>
        <v>42370</v>
      </c>
      <c r="J10" s="64">
        <f t="shared" si="0"/>
        <v>5110</v>
      </c>
      <c r="K10" s="66" t="str">
        <f t="shared" si="3"/>
        <v>Arrendekostnader</v>
      </c>
      <c r="L10" s="64">
        <f t="shared" si="1"/>
        <v>100</v>
      </c>
      <c r="M10" s="64" t="str">
        <f t="shared" si="4"/>
        <v>Stockholms Stad Anläggningsarrende</v>
      </c>
      <c r="N10" s="74">
        <f t="shared" si="5"/>
        <v>1790</v>
      </c>
    </row>
    <row r="11" spans="1:14" x14ac:dyDescent="0.2">
      <c r="B11" s="67"/>
      <c r="C11" s="69" t="s">
        <v>236</v>
      </c>
      <c r="H11" s="66">
        <f t="shared" si="6"/>
        <v>1</v>
      </c>
      <c r="I11" s="65">
        <f t="shared" si="2"/>
        <v>42370</v>
      </c>
      <c r="J11" s="64" t="str">
        <f t="shared" si="0"/>
        <v xml:space="preserve"> </v>
      </c>
      <c r="K11" s="66" t="str">
        <f t="shared" si="3"/>
        <v xml:space="preserve"> </v>
      </c>
      <c r="L11" s="64" t="str">
        <f t="shared" si="1"/>
        <v xml:space="preserve"> </v>
      </c>
      <c r="M11" s="64" t="str">
        <f t="shared" si="4"/>
        <v xml:space="preserve"> </v>
      </c>
      <c r="N11" s="74" t="str">
        <f t="shared" si="5"/>
        <v xml:space="preserve"> </v>
      </c>
    </row>
    <row r="12" spans="1:14" x14ac:dyDescent="0.2">
      <c r="A12" s="70"/>
      <c r="B12" s="70"/>
      <c r="C12" s="238"/>
      <c r="D12" s="70"/>
      <c r="E12" s="70"/>
      <c r="F12" s="70"/>
      <c r="H12" s="66">
        <f t="shared" si="6"/>
        <v>1</v>
      </c>
      <c r="I12" s="65">
        <f t="shared" si="2"/>
        <v>42370</v>
      </c>
      <c r="J12" s="64" t="str">
        <f t="shared" si="0"/>
        <v xml:space="preserve"> </v>
      </c>
      <c r="K12" s="66" t="str">
        <f t="shared" si="3"/>
        <v xml:space="preserve"> </v>
      </c>
      <c r="L12" s="64" t="str">
        <f t="shared" si="1"/>
        <v xml:space="preserve"> </v>
      </c>
      <c r="M12" s="64" t="str">
        <f t="shared" si="4"/>
        <v xml:space="preserve"> </v>
      </c>
      <c r="N12" s="74" t="str">
        <f t="shared" si="5"/>
        <v xml:space="preserve"> </v>
      </c>
    </row>
    <row r="13" spans="1:14" x14ac:dyDescent="0.2">
      <c r="A13" s="67" t="s">
        <v>75</v>
      </c>
      <c r="B13" s="60">
        <v>42376</v>
      </c>
      <c r="H13" s="66">
        <f t="shared" si="6"/>
        <v>2</v>
      </c>
      <c r="I13" s="65">
        <f t="shared" si="2"/>
        <v>42376</v>
      </c>
      <c r="J13" s="64" t="str">
        <f t="shared" si="0"/>
        <v xml:space="preserve"> </v>
      </c>
      <c r="K13" s="66" t="str">
        <f t="shared" si="3"/>
        <v xml:space="preserve"> </v>
      </c>
      <c r="L13" s="64" t="str">
        <f t="shared" si="1"/>
        <v xml:space="preserve"> </v>
      </c>
      <c r="M13" s="64" t="str">
        <f t="shared" si="4"/>
        <v xml:space="preserve"> </v>
      </c>
      <c r="N13" s="74" t="str">
        <f t="shared" si="5"/>
        <v xml:space="preserve"> </v>
      </c>
    </row>
    <row r="14" spans="1:14" x14ac:dyDescent="0.2">
      <c r="B14" s="67" t="s">
        <v>72</v>
      </c>
      <c r="C14" s="69" t="s">
        <v>71</v>
      </c>
      <c r="F14" s="67">
        <v>900</v>
      </c>
      <c r="H14" s="66">
        <f t="shared" si="6"/>
        <v>2</v>
      </c>
      <c r="I14" s="65">
        <f t="shared" si="2"/>
        <v>42376</v>
      </c>
      <c r="J14" s="64">
        <f t="shared" si="0"/>
        <v>1920</v>
      </c>
      <c r="K14" s="66" t="str">
        <f t="shared" si="3"/>
        <v>PlusGiro</v>
      </c>
      <c r="L14" s="64" t="str">
        <f t="shared" si="1"/>
        <v xml:space="preserve"> </v>
      </c>
      <c r="M14" s="64" t="str">
        <f t="shared" si="4"/>
        <v>Årspris företagspaket</v>
      </c>
      <c r="N14" s="74">
        <f t="shared" si="5"/>
        <v>-900</v>
      </c>
    </row>
    <row r="15" spans="1:14" x14ac:dyDescent="0.2">
      <c r="B15" s="67"/>
      <c r="C15" s="69" t="s">
        <v>19</v>
      </c>
      <c r="H15" s="66">
        <f t="shared" si="6"/>
        <v>2</v>
      </c>
      <c r="I15" s="65">
        <f t="shared" si="2"/>
        <v>42376</v>
      </c>
      <c r="J15" s="64" t="str">
        <f t="shared" si="0"/>
        <v xml:space="preserve"> </v>
      </c>
      <c r="K15" s="66" t="str">
        <f t="shared" si="3"/>
        <v xml:space="preserve"> </v>
      </c>
      <c r="L15" s="64" t="str">
        <f t="shared" si="1"/>
        <v xml:space="preserve"> </v>
      </c>
      <c r="M15" s="64" t="str">
        <f t="shared" si="4"/>
        <v xml:space="preserve"> </v>
      </c>
      <c r="N15" s="74" t="str">
        <f t="shared" si="5"/>
        <v xml:space="preserve"> </v>
      </c>
    </row>
    <row r="16" spans="1:14" x14ac:dyDescent="0.2">
      <c r="B16" s="67" t="s">
        <v>74</v>
      </c>
      <c r="C16" s="69" t="s">
        <v>16</v>
      </c>
      <c r="D16" s="67" t="s">
        <v>73</v>
      </c>
      <c r="E16" s="67">
        <v>900</v>
      </c>
      <c r="H16" s="66">
        <f t="shared" si="6"/>
        <v>2</v>
      </c>
      <c r="I16" s="65">
        <f t="shared" si="2"/>
        <v>42376</v>
      </c>
      <c r="J16" s="64">
        <f t="shared" si="0"/>
        <v>6570</v>
      </c>
      <c r="K16" s="66" t="str">
        <f t="shared" si="3"/>
        <v>Bankkostnader</v>
      </c>
      <c r="L16" s="64">
        <f t="shared" ref="L16:L21" si="7">IF(D16&lt;&gt;0,D16+0," ")</f>
        <v>100</v>
      </c>
      <c r="M16" s="64" t="str">
        <f t="shared" si="4"/>
        <v>Årspris företagspaket</v>
      </c>
      <c r="N16" s="74">
        <f t="shared" si="5"/>
        <v>900</v>
      </c>
    </row>
    <row r="17" spans="2:14" x14ac:dyDescent="0.2">
      <c r="B17" s="67"/>
      <c r="C17" s="69" t="s">
        <v>19</v>
      </c>
      <c r="H17" s="66">
        <f t="shared" si="6"/>
        <v>2</v>
      </c>
      <c r="I17" s="65">
        <f t="shared" si="2"/>
        <v>42376</v>
      </c>
      <c r="J17" s="64" t="str">
        <f t="shared" si="0"/>
        <v xml:space="preserve"> </v>
      </c>
      <c r="K17" s="66" t="str">
        <f t="shared" si="3"/>
        <v xml:space="preserve"> </v>
      </c>
      <c r="L17" s="64" t="str">
        <f t="shared" si="7"/>
        <v xml:space="preserve"> </v>
      </c>
      <c r="M17" s="64" t="str">
        <f t="shared" si="4"/>
        <v xml:space="preserve"> </v>
      </c>
      <c r="N17" s="74" t="str">
        <f t="shared" si="5"/>
        <v xml:space="preserve"> </v>
      </c>
    </row>
    <row r="18" spans="2:14" x14ac:dyDescent="0.2">
      <c r="B18" s="67" t="s">
        <v>72</v>
      </c>
      <c r="C18" s="69" t="s">
        <v>71</v>
      </c>
      <c r="F18" s="67">
        <v>1.5</v>
      </c>
      <c r="H18" s="66">
        <f t="shared" si="6"/>
        <v>2</v>
      </c>
      <c r="I18" s="65">
        <f t="shared" si="2"/>
        <v>42376</v>
      </c>
      <c r="J18" s="64">
        <f t="shared" si="0"/>
        <v>1920</v>
      </c>
      <c r="K18" s="66" t="str">
        <f t="shared" si="3"/>
        <v>PlusGiro</v>
      </c>
      <c r="L18" s="64" t="str">
        <f t="shared" si="7"/>
        <v xml:space="preserve"> </v>
      </c>
      <c r="M18" s="64" t="str">
        <f t="shared" si="4"/>
        <v>BG-avgift</v>
      </c>
      <c r="N18" s="74">
        <f t="shared" si="5"/>
        <v>-1.5</v>
      </c>
    </row>
    <row r="19" spans="2:14" x14ac:dyDescent="0.2">
      <c r="B19" s="67"/>
      <c r="C19" s="69" t="s">
        <v>20</v>
      </c>
      <c r="H19" s="66">
        <f t="shared" si="6"/>
        <v>2</v>
      </c>
      <c r="I19" s="65">
        <f t="shared" si="2"/>
        <v>42376</v>
      </c>
      <c r="J19" s="64" t="str">
        <f t="shared" si="0"/>
        <v xml:space="preserve"> </v>
      </c>
      <c r="K19" s="66" t="str">
        <f t="shared" si="3"/>
        <v xml:space="preserve"> </v>
      </c>
      <c r="L19" s="64" t="str">
        <f t="shared" si="7"/>
        <v xml:space="preserve"> </v>
      </c>
      <c r="M19" s="64" t="str">
        <f t="shared" si="4"/>
        <v xml:space="preserve"> </v>
      </c>
      <c r="N19" s="74" t="str">
        <f t="shared" si="5"/>
        <v xml:space="preserve"> </v>
      </c>
    </row>
    <row r="20" spans="2:14" x14ac:dyDescent="0.2">
      <c r="B20" s="67" t="s">
        <v>74</v>
      </c>
      <c r="C20" s="69" t="s">
        <v>16</v>
      </c>
      <c r="D20" s="67" t="s">
        <v>73</v>
      </c>
      <c r="E20" s="67">
        <v>1.5</v>
      </c>
      <c r="H20" s="66">
        <f t="shared" si="6"/>
        <v>2</v>
      </c>
      <c r="I20" s="65">
        <f t="shared" si="2"/>
        <v>42376</v>
      </c>
      <c r="J20" s="64">
        <f t="shared" si="0"/>
        <v>6570</v>
      </c>
      <c r="K20" s="66" t="str">
        <f t="shared" si="3"/>
        <v>Bankkostnader</v>
      </c>
      <c r="L20" s="64">
        <f t="shared" si="7"/>
        <v>100</v>
      </c>
      <c r="M20" s="64" t="str">
        <f t="shared" si="4"/>
        <v>BG-avgift</v>
      </c>
      <c r="N20" s="74">
        <f t="shared" si="5"/>
        <v>1.5</v>
      </c>
    </row>
    <row r="21" spans="2:14" x14ac:dyDescent="0.2">
      <c r="B21" s="67"/>
      <c r="C21" s="69" t="s">
        <v>20</v>
      </c>
      <c r="H21" s="66">
        <f t="shared" si="6"/>
        <v>2</v>
      </c>
      <c r="I21" s="65">
        <f t="shared" si="2"/>
        <v>42376</v>
      </c>
      <c r="J21" s="64" t="str">
        <f t="shared" si="0"/>
        <v xml:space="preserve"> </v>
      </c>
      <c r="K21" s="66" t="str">
        <f t="shared" si="3"/>
        <v xml:space="preserve"> </v>
      </c>
      <c r="L21" s="64" t="str">
        <f t="shared" si="7"/>
        <v xml:space="preserve"> </v>
      </c>
      <c r="M21" s="64" t="str">
        <f>IF(J21&lt;&gt;" ",#REF!," ")</f>
        <v xml:space="preserve"> </v>
      </c>
      <c r="N21" s="74" t="str">
        <f t="shared" si="5"/>
        <v xml:space="preserve"> </v>
      </c>
    </row>
  </sheetData>
  <autoFilter ref="H1:N21"/>
  <pageMargins left="0.39370078740157483" right="0.39370078740157483" top="0.70866141732283472" bottom="0.59055118110236227" header="0.31496062992125984" footer="0.31496062992125984"/>
  <pageSetup paperSize="9" scale="94" fitToHeight="0" orientation="landscape" r:id="rId1"/>
  <headerFooter>
    <oddHeader>&amp;C&amp;"Arial,Fet"&amp;14Visma-mall</oddHeader>
    <oddFooter>&amp;Lvivekasfiffigamallar.se&amp;CFöreningen Föreningen
12345678-1234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58"/>
  <sheetViews>
    <sheetView workbookViewId="0">
      <pane xSplit="3" ySplit="4" topLeftCell="D5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RowHeight="13.2" x14ac:dyDescent="0.25"/>
  <cols>
    <col min="1" max="1" width="7.44140625" style="1" customWidth="1"/>
    <col min="2" max="2" width="6.33203125" style="1" customWidth="1"/>
    <col min="3" max="3" width="12.44140625" style="1" customWidth="1"/>
    <col min="4" max="4" width="27.6640625" customWidth="1"/>
    <col min="5" max="5" width="5.6640625" style="1" customWidth="1"/>
    <col min="6" max="6" width="42.6640625" bestFit="1" customWidth="1"/>
    <col min="7" max="7" width="11.33203125" bestFit="1" customWidth="1"/>
  </cols>
  <sheetData>
    <row r="1" spans="1:7" x14ac:dyDescent="0.25">
      <c r="A1" s="24" t="s">
        <v>6</v>
      </c>
      <c r="B1" s="1">
        <v>2016</v>
      </c>
    </row>
    <row r="3" spans="1:7" x14ac:dyDescent="0.25">
      <c r="A3" s="2" t="s">
        <v>70</v>
      </c>
      <c r="B3"/>
      <c r="E3"/>
    </row>
    <row r="4" spans="1:7" x14ac:dyDescent="0.25">
      <c r="A4" s="2" t="s">
        <v>2</v>
      </c>
      <c r="B4" s="2" t="s">
        <v>22</v>
      </c>
      <c r="C4" s="24" t="s">
        <v>50</v>
      </c>
      <c r="D4" s="2" t="s">
        <v>3</v>
      </c>
      <c r="E4" s="2" t="s">
        <v>23</v>
      </c>
      <c r="F4" s="2" t="s">
        <v>68</v>
      </c>
      <c r="G4" t="s">
        <v>32</v>
      </c>
    </row>
    <row r="5" spans="1:7" x14ac:dyDescent="0.25">
      <c r="A5" s="1">
        <v>1700</v>
      </c>
      <c r="B5">
        <v>0</v>
      </c>
      <c r="C5" s="51">
        <v>42370</v>
      </c>
      <c r="D5" t="s">
        <v>69</v>
      </c>
      <c r="E5" t="s">
        <v>49</v>
      </c>
      <c r="F5" t="s">
        <v>83</v>
      </c>
      <c r="G5" s="56">
        <v>4000</v>
      </c>
    </row>
    <row r="6" spans="1:7" x14ac:dyDescent="0.25">
      <c r="A6" s="1">
        <v>1700</v>
      </c>
      <c r="B6">
        <v>51</v>
      </c>
      <c r="C6" s="51">
        <v>42705</v>
      </c>
      <c r="D6" t="s">
        <v>69</v>
      </c>
      <c r="E6" t="s">
        <v>49</v>
      </c>
      <c r="F6" t="s">
        <v>215</v>
      </c>
      <c r="G6" s="56">
        <v>-4000</v>
      </c>
    </row>
    <row r="7" spans="1:7" x14ac:dyDescent="0.25">
      <c r="A7" s="25" t="s">
        <v>33</v>
      </c>
      <c r="B7" s="25"/>
      <c r="C7" s="25"/>
      <c r="D7" s="25"/>
      <c r="E7" s="25"/>
      <c r="F7" s="25"/>
      <c r="G7" s="57">
        <v>0</v>
      </c>
    </row>
    <row r="8" spans="1:7" x14ac:dyDescent="0.25">
      <c r="A8" s="1" t="s">
        <v>5</v>
      </c>
      <c r="D8" s="1"/>
      <c r="F8" s="1"/>
      <c r="G8" s="56">
        <v>0</v>
      </c>
    </row>
    <row r="9" spans="1:7" x14ac:dyDescent="0.25">
      <c r="A9"/>
      <c r="B9"/>
      <c r="E9"/>
    </row>
    <row r="10" spans="1:7" x14ac:dyDescent="0.25">
      <c r="A10"/>
      <c r="B10"/>
      <c r="E10"/>
    </row>
    <row r="11" spans="1:7" x14ac:dyDescent="0.25">
      <c r="A11"/>
      <c r="B11"/>
      <c r="E11"/>
    </row>
    <row r="12" spans="1:7" x14ac:dyDescent="0.25">
      <c r="A12"/>
      <c r="B12"/>
      <c r="E12"/>
    </row>
    <row r="13" spans="1:7" x14ac:dyDescent="0.25">
      <c r="A13"/>
      <c r="B13"/>
      <c r="E13"/>
    </row>
    <row r="14" spans="1:7" x14ac:dyDescent="0.25">
      <c r="A14"/>
      <c r="B14"/>
      <c r="E14"/>
    </row>
    <row r="15" spans="1:7" x14ac:dyDescent="0.25">
      <c r="A15"/>
      <c r="B15"/>
      <c r="E15"/>
    </row>
    <row r="16" spans="1:7" x14ac:dyDescent="0.25">
      <c r="A16"/>
      <c r="B16"/>
      <c r="E16"/>
    </row>
    <row r="17" spans="1:7" x14ac:dyDescent="0.25">
      <c r="A17" s="24" t="s">
        <v>6</v>
      </c>
      <c r="B17" s="1">
        <v>2016</v>
      </c>
    </row>
    <row r="18" spans="1:7" x14ac:dyDescent="0.25">
      <c r="A18" s="100" t="s">
        <v>244</v>
      </c>
    </row>
    <row r="19" spans="1:7" x14ac:dyDescent="0.25">
      <c r="A19" s="2" t="s">
        <v>70</v>
      </c>
      <c r="B19"/>
      <c r="E19"/>
    </row>
    <row r="20" spans="1:7" x14ac:dyDescent="0.25">
      <c r="A20" s="2" t="s">
        <v>2</v>
      </c>
      <c r="B20" s="2" t="s">
        <v>22</v>
      </c>
      <c r="C20" s="24" t="s">
        <v>50</v>
      </c>
      <c r="D20" s="2" t="s">
        <v>3</v>
      </c>
      <c r="E20" s="2" t="s">
        <v>23</v>
      </c>
      <c r="F20" s="2" t="s">
        <v>68</v>
      </c>
      <c r="G20" t="s">
        <v>32</v>
      </c>
    </row>
    <row r="21" spans="1:7" x14ac:dyDescent="0.25">
      <c r="A21" s="1">
        <v>1700</v>
      </c>
      <c r="B21">
        <v>0</v>
      </c>
      <c r="C21" s="51">
        <v>42370</v>
      </c>
      <c r="D21" t="s">
        <v>69</v>
      </c>
      <c r="E21" t="s">
        <v>49</v>
      </c>
      <c r="F21" t="s">
        <v>83</v>
      </c>
      <c r="G21" s="56">
        <v>4000</v>
      </c>
    </row>
    <row r="22" spans="1:7" x14ac:dyDescent="0.25">
      <c r="A22" s="1">
        <v>1700</v>
      </c>
      <c r="B22">
        <v>51</v>
      </c>
      <c r="C22" s="51">
        <v>42705</v>
      </c>
      <c r="D22" t="s">
        <v>69</v>
      </c>
      <c r="E22" t="s">
        <v>49</v>
      </c>
      <c r="F22" t="s">
        <v>215</v>
      </c>
      <c r="G22" s="56">
        <v>-4000</v>
      </c>
    </row>
    <row r="23" spans="1:7" x14ac:dyDescent="0.25">
      <c r="A23" s="25" t="s">
        <v>33</v>
      </c>
      <c r="B23" s="25"/>
      <c r="C23" s="25"/>
      <c r="D23" s="25"/>
      <c r="E23" s="25"/>
      <c r="F23" s="25"/>
      <c r="G23" s="57">
        <v>0</v>
      </c>
    </row>
    <row r="24" spans="1:7" x14ac:dyDescent="0.25">
      <c r="A24" s="1" t="s">
        <v>5</v>
      </c>
      <c r="D24" s="1"/>
      <c r="F24" s="1"/>
      <c r="G24" s="56">
        <v>0</v>
      </c>
    </row>
    <row r="25" spans="1:7" x14ac:dyDescent="0.25">
      <c r="A25"/>
      <c r="B25"/>
      <c r="E25"/>
    </row>
    <row r="26" spans="1:7" x14ac:dyDescent="0.25">
      <c r="A26"/>
      <c r="B26"/>
      <c r="E26"/>
    </row>
    <row r="27" spans="1:7" x14ac:dyDescent="0.25">
      <c r="A27"/>
      <c r="B27"/>
      <c r="E27"/>
    </row>
    <row r="28" spans="1:7" x14ac:dyDescent="0.25">
      <c r="A28"/>
      <c r="B28"/>
      <c r="E28"/>
    </row>
    <row r="29" spans="1:7" x14ac:dyDescent="0.25">
      <c r="A29"/>
      <c r="B29"/>
      <c r="E29"/>
    </row>
    <row r="30" spans="1:7" x14ac:dyDescent="0.25">
      <c r="A30"/>
      <c r="B30"/>
      <c r="E30"/>
    </row>
    <row r="31" spans="1:7" x14ac:dyDescent="0.25">
      <c r="A31"/>
      <c r="B31"/>
      <c r="E31"/>
    </row>
    <row r="32" spans="1:7" x14ac:dyDescent="0.25">
      <c r="A32"/>
      <c r="B32"/>
      <c r="E32"/>
    </row>
    <row r="33" spans="1:5" x14ac:dyDescent="0.25">
      <c r="A33"/>
      <c r="B33"/>
      <c r="E33"/>
    </row>
    <row r="34" spans="1:5" x14ac:dyDescent="0.25">
      <c r="A34"/>
      <c r="B34"/>
      <c r="E34"/>
    </row>
    <row r="35" spans="1:5" x14ac:dyDescent="0.25">
      <c r="A35"/>
      <c r="B35"/>
      <c r="E35"/>
    </row>
    <row r="36" spans="1:5" x14ac:dyDescent="0.25">
      <c r="A36"/>
      <c r="B36"/>
      <c r="E36"/>
    </row>
    <row r="37" spans="1:5" x14ac:dyDescent="0.25">
      <c r="A37"/>
      <c r="B37"/>
      <c r="E37"/>
    </row>
    <row r="38" spans="1:5" x14ac:dyDescent="0.25">
      <c r="A38"/>
      <c r="B38"/>
      <c r="E38"/>
    </row>
    <row r="39" spans="1:5" x14ac:dyDescent="0.25">
      <c r="A39"/>
      <c r="B39"/>
      <c r="E39"/>
    </row>
    <row r="40" spans="1:5" x14ac:dyDescent="0.25">
      <c r="A40"/>
      <c r="B40"/>
      <c r="E40"/>
    </row>
    <row r="41" spans="1:5" x14ac:dyDescent="0.25">
      <c r="A41"/>
      <c r="B41"/>
      <c r="E41"/>
    </row>
    <row r="42" spans="1:5" x14ac:dyDescent="0.25">
      <c r="A42"/>
      <c r="B42"/>
      <c r="E42"/>
    </row>
    <row r="43" spans="1:5" x14ac:dyDescent="0.25">
      <c r="A43"/>
      <c r="B43"/>
      <c r="E43"/>
    </row>
    <row r="44" spans="1:5" x14ac:dyDescent="0.25">
      <c r="A44"/>
      <c r="B44"/>
      <c r="E44"/>
    </row>
    <row r="45" spans="1:5" x14ac:dyDescent="0.25">
      <c r="A45"/>
      <c r="B45"/>
      <c r="E45"/>
    </row>
    <row r="46" spans="1:5" x14ac:dyDescent="0.25">
      <c r="A46"/>
      <c r="B46"/>
      <c r="E46"/>
    </row>
    <row r="47" spans="1:5" x14ac:dyDescent="0.25">
      <c r="A47"/>
      <c r="B47"/>
      <c r="E47"/>
    </row>
    <row r="48" spans="1:5" x14ac:dyDescent="0.25">
      <c r="A48"/>
      <c r="B48"/>
      <c r="E48"/>
    </row>
    <row r="49" spans="1:5" x14ac:dyDescent="0.25">
      <c r="A49"/>
      <c r="B49"/>
      <c r="E49"/>
    </row>
    <row r="50" spans="1:5" x14ac:dyDescent="0.25">
      <c r="A50"/>
      <c r="B50"/>
      <c r="E50"/>
    </row>
    <row r="51" spans="1:5" x14ac:dyDescent="0.25">
      <c r="A51"/>
      <c r="B51"/>
      <c r="E51"/>
    </row>
    <row r="52" spans="1:5" x14ac:dyDescent="0.25">
      <c r="A52"/>
      <c r="B52"/>
      <c r="E52"/>
    </row>
    <row r="53" spans="1:5" x14ac:dyDescent="0.25">
      <c r="A53"/>
      <c r="B53"/>
      <c r="E53"/>
    </row>
    <row r="54" spans="1:5" x14ac:dyDescent="0.25">
      <c r="A54"/>
      <c r="B54"/>
      <c r="E54"/>
    </row>
    <row r="55" spans="1:5" x14ac:dyDescent="0.25">
      <c r="A55"/>
      <c r="B55"/>
      <c r="E55"/>
    </row>
    <row r="56" spans="1:5" x14ac:dyDescent="0.25">
      <c r="A56"/>
      <c r="B56"/>
      <c r="E56"/>
    </row>
    <row r="57" spans="1:5" x14ac:dyDescent="0.25">
      <c r="A57"/>
      <c r="B57"/>
      <c r="E57"/>
    </row>
    <row r="58" spans="1:5" x14ac:dyDescent="0.25">
      <c r="A58"/>
      <c r="B58"/>
      <c r="E58"/>
    </row>
    <row r="59" spans="1:5" x14ac:dyDescent="0.25">
      <c r="A59"/>
      <c r="B59"/>
      <c r="E59"/>
    </row>
    <row r="60" spans="1:5" x14ac:dyDescent="0.25">
      <c r="A60"/>
      <c r="B60"/>
      <c r="E60"/>
    </row>
    <row r="61" spans="1:5" x14ac:dyDescent="0.25">
      <c r="A61"/>
      <c r="B61"/>
      <c r="E61"/>
    </row>
    <row r="62" spans="1:5" x14ac:dyDescent="0.25">
      <c r="A62"/>
      <c r="B62"/>
      <c r="E62"/>
    </row>
    <row r="63" spans="1:5" x14ac:dyDescent="0.25">
      <c r="A63"/>
      <c r="B63"/>
      <c r="E63"/>
    </row>
    <row r="64" spans="1:5" x14ac:dyDescent="0.25">
      <c r="A64"/>
      <c r="B64"/>
      <c r="E64"/>
    </row>
    <row r="65" spans="1:5" x14ac:dyDescent="0.25">
      <c r="A65"/>
      <c r="B65"/>
      <c r="E65"/>
    </row>
    <row r="66" spans="1:5" x14ac:dyDescent="0.25">
      <c r="A66"/>
      <c r="B66"/>
      <c r="E66"/>
    </row>
    <row r="67" spans="1:5" x14ac:dyDescent="0.25">
      <c r="A67"/>
      <c r="B67"/>
      <c r="E67"/>
    </row>
    <row r="68" spans="1:5" x14ac:dyDescent="0.25">
      <c r="A68"/>
      <c r="B68"/>
      <c r="E68"/>
    </row>
    <row r="69" spans="1:5" x14ac:dyDescent="0.25">
      <c r="A69"/>
      <c r="B69"/>
      <c r="E69"/>
    </row>
    <row r="70" spans="1:5" x14ac:dyDescent="0.25">
      <c r="A70"/>
      <c r="B70"/>
      <c r="E70"/>
    </row>
    <row r="71" spans="1:5" x14ac:dyDescent="0.25">
      <c r="A71"/>
      <c r="B71"/>
      <c r="E71"/>
    </row>
    <row r="72" spans="1:5" x14ac:dyDescent="0.25">
      <c r="A72"/>
      <c r="B72"/>
      <c r="E72"/>
    </row>
    <row r="73" spans="1:5" x14ac:dyDescent="0.25">
      <c r="A73"/>
      <c r="B73"/>
      <c r="E73"/>
    </row>
    <row r="74" spans="1:5" x14ac:dyDescent="0.25">
      <c r="A74"/>
      <c r="B74"/>
      <c r="E74"/>
    </row>
    <row r="75" spans="1:5" x14ac:dyDescent="0.25">
      <c r="A75"/>
      <c r="B75"/>
      <c r="E75"/>
    </row>
    <row r="76" spans="1:5" x14ac:dyDescent="0.25">
      <c r="A76"/>
      <c r="B76"/>
      <c r="E76"/>
    </row>
    <row r="77" spans="1:5" x14ac:dyDescent="0.25">
      <c r="A77"/>
      <c r="B77"/>
      <c r="E77"/>
    </row>
    <row r="78" spans="1:5" x14ac:dyDescent="0.25">
      <c r="A78"/>
      <c r="B78"/>
      <c r="E78"/>
    </row>
    <row r="79" spans="1:5" x14ac:dyDescent="0.25">
      <c r="A79"/>
      <c r="B79"/>
      <c r="E79"/>
    </row>
    <row r="80" spans="1:5" x14ac:dyDescent="0.25">
      <c r="A80"/>
      <c r="B80"/>
      <c r="E80"/>
    </row>
    <row r="81" spans="1:5" x14ac:dyDescent="0.25">
      <c r="A81"/>
      <c r="B81"/>
      <c r="E81"/>
    </row>
    <row r="82" spans="1:5" x14ac:dyDescent="0.25">
      <c r="A82"/>
      <c r="B82"/>
      <c r="E82"/>
    </row>
    <row r="83" spans="1:5" x14ac:dyDescent="0.25">
      <c r="A83"/>
      <c r="B83"/>
      <c r="E83"/>
    </row>
    <row r="84" spans="1:5" x14ac:dyDescent="0.25">
      <c r="A84"/>
      <c r="B84"/>
      <c r="E84"/>
    </row>
    <row r="85" spans="1:5" x14ac:dyDescent="0.25">
      <c r="A85"/>
      <c r="B85"/>
      <c r="E85"/>
    </row>
    <row r="86" spans="1:5" x14ac:dyDescent="0.25">
      <c r="A86"/>
      <c r="B86"/>
      <c r="E86"/>
    </row>
    <row r="87" spans="1:5" x14ac:dyDescent="0.25">
      <c r="A87"/>
      <c r="B87"/>
      <c r="E87"/>
    </row>
    <row r="88" spans="1:5" x14ac:dyDescent="0.25">
      <c r="A88"/>
      <c r="B88"/>
      <c r="E88"/>
    </row>
    <row r="89" spans="1:5" x14ac:dyDescent="0.25">
      <c r="A89"/>
      <c r="B89"/>
      <c r="E89"/>
    </row>
    <row r="90" spans="1:5" x14ac:dyDescent="0.25">
      <c r="A90"/>
      <c r="B90"/>
      <c r="E90"/>
    </row>
    <row r="91" spans="1:5" x14ac:dyDescent="0.25">
      <c r="A91"/>
      <c r="B91"/>
      <c r="E91"/>
    </row>
    <row r="92" spans="1:5" x14ac:dyDescent="0.25">
      <c r="A92"/>
      <c r="B92"/>
      <c r="E92"/>
    </row>
    <row r="93" spans="1:5" x14ac:dyDescent="0.25">
      <c r="A93"/>
      <c r="B93"/>
      <c r="E93"/>
    </row>
    <row r="94" spans="1:5" x14ac:dyDescent="0.25">
      <c r="A94"/>
      <c r="B94"/>
      <c r="E94"/>
    </row>
    <row r="95" spans="1:5" x14ac:dyDescent="0.25">
      <c r="A95"/>
      <c r="B95"/>
      <c r="E95"/>
    </row>
    <row r="96" spans="1:5" x14ac:dyDescent="0.25">
      <c r="A96"/>
      <c r="B96"/>
      <c r="E96"/>
    </row>
    <row r="97" spans="1:5" x14ac:dyDescent="0.25">
      <c r="A97"/>
      <c r="B97"/>
      <c r="E97"/>
    </row>
    <row r="98" spans="1:5" x14ac:dyDescent="0.25">
      <c r="A98"/>
      <c r="B98"/>
      <c r="E98"/>
    </row>
    <row r="99" spans="1:5" x14ac:dyDescent="0.25">
      <c r="A99"/>
      <c r="B99"/>
      <c r="E99"/>
    </row>
    <row r="100" spans="1:5" x14ac:dyDescent="0.25">
      <c r="A100"/>
      <c r="B100"/>
      <c r="E100"/>
    </row>
    <row r="101" spans="1:5" x14ac:dyDescent="0.25">
      <c r="A101"/>
      <c r="B101"/>
      <c r="E101"/>
    </row>
    <row r="102" spans="1:5" x14ac:dyDescent="0.25">
      <c r="A102"/>
      <c r="B102"/>
      <c r="E102"/>
    </row>
    <row r="103" spans="1:5" x14ac:dyDescent="0.25">
      <c r="A103"/>
      <c r="B103"/>
      <c r="E103"/>
    </row>
    <row r="104" spans="1:5" x14ac:dyDescent="0.25">
      <c r="A104"/>
      <c r="B104"/>
      <c r="E104"/>
    </row>
    <row r="105" spans="1:5" x14ac:dyDescent="0.25">
      <c r="A105"/>
      <c r="B105"/>
      <c r="E105"/>
    </row>
    <row r="106" spans="1:5" x14ac:dyDescent="0.25">
      <c r="A106"/>
      <c r="B106"/>
      <c r="E106"/>
    </row>
    <row r="107" spans="1:5" x14ac:dyDescent="0.25">
      <c r="A107"/>
      <c r="B107"/>
      <c r="E107"/>
    </row>
    <row r="108" spans="1:5" x14ac:dyDescent="0.25">
      <c r="A108"/>
      <c r="B108"/>
      <c r="E108"/>
    </row>
    <row r="109" spans="1:5" x14ac:dyDescent="0.25">
      <c r="A109"/>
      <c r="B109"/>
      <c r="E109"/>
    </row>
    <row r="110" spans="1:5" x14ac:dyDescent="0.25">
      <c r="A110"/>
      <c r="B110"/>
      <c r="E110"/>
    </row>
    <row r="111" spans="1:5" x14ac:dyDescent="0.25">
      <c r="A111"/>
      <c r="B111"/>
      <c r="E111"/>
    </row>
    <row r="112" spans="1:5" x14ac:dyDescent="0.25">
      <c r="A112"/>
      <c r="B112"/>
      <c r="E112"/>
    </row>
    <row r="113" spans="1:5" x14ac:dyDescent="0.25">
      <c r="A113"/>
      <c r="B113"/>
      <c r="E113"/>
    </row>
    <row r="114" spans="1:5" x14ac:dyDescent="0.25">
      <c r="A114"/>
      <c r="B114"/>
      <c r="E114"/>
    </row>
    <row r="115" spans="1:5" x14ac:dyDescent="0.25">
      <c r="A115"/>
      <c r="B115"/>
      <c r="E115"/>
    </row>
    <row r="116" spans="1:5" x14ac:dyDescent="0.25">
      <c r="A116"/>
      <c r="B116"/>
      <c r="E116"/>
    </row>
    <row r="117" spans="1:5" x14ac:dyDescent="0.25">
      <c r="A117"/>
      <c r="B117"/>
      <c r="E117"/>
    </row>
    <row r="118" spans="1:5" x14ac:dyDescent="0.25">
      <c r="A118"/>
      <c r="B118"/>
      <c r="E118"/>
    </row>
    <row r="119" spans="1:5" x14ac:dyDescent="0.25">
      <c r="A119"/>
      <c r="B119"/>
      <c r="E119"/>
    </row>
    <row r="120" spans="1:5" x14ac:dyDescent="0.25">
      <c r="A120"/>
      <c r="B120"/>
      <c r="E120"/>
    </row>
    <row r="121" spans="1:5" x14ac:dyDescent="0.25">
      <c r="A121"/>
      <c r="B121"/>
      <c r="E121"/>
    </row>
    <row r="122" spans="1:5" x14ac:dyDescent="0.25">
      <c r="A122"/>
      <c r="B122"/>
      <c r="E122"/>
    </row>
    <row r="123" spans="1:5" x14ac:dyDescent="0.25">
      <c r="A123"/>
      <c r="B123"/>
      <c r="E123"/>
    </row>
    <row r="124" spans="1:5" x14ac:dyDescent="0.25">
      <c r="A124"/>
      <c r="B124"/>
      <c r="E124"/>
    </row>
    <row r="125" spans="1:5" x14ac:dyDescent="0.25">
      <c r="A125"/>
      <c r="B125"/>
      <c r="E125"/>
    </row>
    <row r="126" spans="1:5" x14ac:dyDescent="0.25">
      <c r="A126"/>
      <c r="B126"/>
      <c r="E126"/>
    </row>
    <row r="127" spans="1:5" x14ac:dyDescent="0.25">
      <c r="A127"/>
      <c r="B127"/>
      <c r="E127"/>
    </row>
    <row r="128" spans="1:5" x14ac:dyDescent="0.25">
      <c r="A128"/>
      <c r="B128"/>
      <c r="E128"/>
    </row>
    <row r="129" spans="1:5" x14ac:dyDescent="0.25">
      <c r="A129"/>
      <c r="B129"/>
      <c r="E129"/>
    </row>
    <row r="130" spans="1:5" x14ac:dyDescent="0.25">
      <c r="A130"/>
      <c r="B130"/>
      <c r="E130"/>
    </row>
    <row r="131" spans="1:5" x14ac:dyDescent="0.25">
      <c r="A131"/>
      <c r="B131"/>
      <c r="E131"/>
    </row>
    <row r="132" spans="1:5" x14ac:dyDescent="0.25">
      <c r="A132"/>
      <c r="B132"/>
      <c r="E132"/>
    </row>
    <row r="133" spans="1:5" x14ac:dyDescent="0.25">
      <c r="A133"/>
      <c r="B133"/>
      <c r="E133"/>
    </row>
    <row r="134" spans="1:5" x14ac:dyDescent="0.25">
      <c r="A134"/>
      <c r="B134"/>
      <c r="E134"/>
    </row>
    <row r="135" spans="1:5" x14ac:dyDescent="0.25">
      <c r="A135"/>
      <c r="B135"/>
      <c r="E135"/>
    </row>
    <row r="136" spans="1:5" x14ac:dyDescent="0.25">
      <c r="A136"/>
      <c r="B136"/>
      <c r="E136"/>
    </row>
    <row r="137" spans="1:5" x14ac:dyDescent="0.25">
      <c r="A137"/>
      <c r="B137"/>
      <c r="E137"/>
    </row>
    <row r="138" spans="1:5" x14ac:dyDescent="0.25">
      <c r="A138"/>
      <c r="B138"/>
      <c r="E138"/>
    </row>
    <row r="139" spans="1:5" x14ac:dyDescent="0.25">
      <c r="A139"/>
      <c r="B139"/>
      <c r="E139"/>
    </row>
    <row r="140" spans="1:5" x14ac:dyDescent="0.25">
      <c r="A140"/>
      <c r="B140"/>
      <c r="E140"/>
    </row>
    <row r="141" spans="1:5" x14ac:dyDescent="0.25">
      <c r="A141"/>
      <c r="B141"/>
      <c r="E141"/>
    </row>
    <row r="142" spans="1:5" x14ac:dyDescent="0.25">
      <c r="A142"/>
      <c r="B142"/>
      <c r="E142"/>
    </row>
    <row r="143" spans="1:5" x14ac:dyDescent="0.25">
      <c r="A143"/>
      <c r="B143"/>
      <c r="E143"/>
    </row>
    <row r="144" spans="1:5" x14ac:dyDescent="0.25">
      <c r="A144"/>
      <c r="B144"/>
      <c r="E144"/>
    </row>
    <row r="145" spans="1:5" x14ac:dyDescent="0.25">
      <c r="A145"/>
      <c r="B145"/>
      <c r="E145"/>
    </row>
    <row r="146" spans="1:5" x14ac:dyDescent="0.25">
      <c r="A146"/>
      <c r="B146"/>
      <c r="E146"/>
    </row>
    <row r="147" spans="1:5" x14ac:dyDescent="0.25">
      <c r="A147"/>
      <c r="B147"/>
      <c r="E147"/>
    </row>
    <row r="148" spans="1:5" x14ac:dyDescent="0.25">
      <c r="A148"/>
      <c r="B148"/>
      <c r="E148"/>
    </row>
    <row r="149" spans="1:5" x14ac:dyDescent="0.25">
      <c r="A149"/>
      <c r="B149"/>
      <c r="E149"/>
    </row>
    <row r="150" spans="1:5" x14ac:dyDescent="0.25">
      <c r="A150"/>
      <c r="B150"/>
      <c r="E150"/>
    </row>
    <row r="151" spans="1:5" x14ac:dyDescent="0.25">
      <c r="A151"/>
      <c r="B151"/>
      <c r="E151"/>
    </row>
    <row r="152" spans="1:5" x14ac:dyDescent="0.25">
      <c r="A152"/>
      <c r="B152"/>
      <c r="E152"/>
    </row>
    <row r="153" spans="1:5" x14ac:dyDescent="0.25">
      <c r="A153"/>
      <c r="B153"/>
      <c r="E153"/>
    </row>
    <row r="154" spans="1:5" x14ac:dyDescent="0.25">
      <c r="A154"/>
      <c r="B154"/>
      <c r="E154"/>
    </row>
    <row r="155" spans="1:5" x14ac:dyDescent="0.25">
      <c r="A155"/>
      <c r="B155"/>
      <c r="E155"/>
    </row>
    <row r="156" spans="1:5" x14ac:dyDescent="0.25">
      <c r="A156"/>
      <c r="B156"/>
      <c r="E156"/>
    </row>
    <row r="157" spans="1:5" x14ac:dyDescent="0.25">
      <c r="A157"/>
      <c r="B157"/>
      <c r="E157"/>
    </row>
    <row r="158" spans="1:5" x14ac:dyDescent="0.25">
      <c r="A158"/>
      <c r="B158"/>
      <c r="E158"/>
    </row>
    <row r="159" spans="1:5" x14ac:dyDescent="0.25">
      <c r="A159"/>
      <c r="B159"/>
      <c r="E159"/>
    </row>
    <row r="160" spans="1:5" x14ac:dyDescent="0.25">
      <c r="A160"/>
      <c r="B160"/>
      <c r="E160"/>
    </row>
    <row r="161" spans="1:5" x14ac:dyDescent="0.25">
      <c r="A161"/>
      <c r="B161"/>
      <c r="E161"/>
    </row>
    <row r="162" spans="1:5" x14ac:dyDescent="0.25">
      <c r="A162"/>
      <c r="B162"/>
      <c r="E162"/>
    </row>
    <row r="163" spans="1:5" x14ac:dyDescent="0.25">
      <c r="A163"/>
      <c r="B163"/>
      <c r="E163"/>
    </row>
    <row r="164" spans="1:5" x14ac:dyDescent="0.25">
      <c r="A164"/>
      <c r="B164"/>
      <c r="E164"/>
    </row>
    <row r="165" spans="1:5" x14ac:dyDescent="0.25">
      <c r="A165"/>
      <c r="B165"/>
      <c r="E165"/>
    </row>
    <row r="166" spans="1:5" x14ac:dyDescent="0.25">
      <c r="A166"/>
      <c r="B166"/>
      <c r="E166"/>
    </row>
    <row r="167" spans="1:5" x14ac:dyDescent="0.25">
      <c r="A167"/>
      <c r="B167"/>
      <c r="E167"/>
    </row>
    <row r="168" spans="1:5" x14ac:dyDescent="0.25">
      <c r="A168"/>
      <c r="B168"/>
      <c r="E168"/>
    </row>
    <row r="169" spans="1:5" x14ac:dyDescent="0.25">
      <c r="A169"/>
      <c r="B169"/>
      <c r="E169"/>
    </row>
    <row r="170" spans="1:5" x14ac:dyDescent="0.25">
      <c r="A170"/>
      <c r="B170"/>
      <c r="E170"/>
    </row>
    <row r="171" spans="1:5" x14ac:dyDescent="0.25">
      <c r="A171"/>
      <c r="B171"/>
      <c r="E171"/>
    </row>
    <row r="172" spans="1:5" x14ac:dyDescent="0.25">
      <c r="A172"/>
      <c r="B172"/>
      <c r="E172"/>
    </row>
    <row r="173" spans="1:5" x14ac:dyDescent="0.25">
      <c r="A173"/>
      <c r="B173"/>
      <c r="E173"/>
    </row>
    <row r="174" spans="1:5" x14ac:dyDescent="0.25">
      <c r="A174"/>
      <c r="B174"/>
      <c r="E174"/>
    </row>
    <row r="175" spans="1:5" x14ac:dyDescent="0.25">
      <c r="A175"/>
      <c r="B175"/>
      <c r="E175"/>
    </row>
    <row r="176" spans="1:5" x14ac:dyDescent="0.25">
      <c r="A176"/>
      <c r="B176"/>
      <c r="E176"/>
    </row>
    <row r="177" spans="1:5" x14ac:dyDescent="0.25">
      <c r="A177"/>
      <c r="B177"/>
      <c r="E177"/>
    </row>
    <row r="178" spans="1:5" x14ac:dyDescent="0.25">
      <c r="A178"/>
      <c r="B178"/>
      <c r="E178"/>
    </row>
    <row r="179" spans="1:5" x14ac:dyDescent="0.25">
      <c r="A179"/>
      <c r="B179"/>
      <c r="E179"/>
    </row>
    <row r="180" spans="1:5" x14ac:dyDescent="0.25">
      <c r="A180"/>
      <c r="B180"/>
      <c r="E180"/>
    </row>
    <row r="181" spans="1:5" x14ac:dyDescent="0.25">
      <c r="A181"/>
      <c r="B181"/>
      <c r="E181"/>
    </row>
    <row r="182" spans="1:5" x14ac:dyDescent="0.25">
      <c r="A182"/>
      <c r="B182"/>
      <c r="E182"/>
    </row>
    <row r="183" spans="1:5" x14ac:dyDescent="0.25">
      <c r="A183"/>
      <c r="B183"/>
      <c r="E183"/>
    </row>
    <row r="184" spans="1:5" x14ac:dyDescent="0.25">
      <c r="A184"/>
      <c r="B184"/>
      <c r="E184"/>
    </row>
    <row r="185" spans="1:5" x14ac:dyDescent="0.25">
      <c r="A185"/>
      <c r="B185"/>
      <c r="E185"/>
    </row>
    <row r="186" spans="1:5" x14ac:dyDescent="0.25">
      <c r="A186"/>
      <c r="B186"/>
      <c r="E186"/>
    </row>
    <row r="187" spans="1:5" x14ac:dyDescent="0.25">
      <c r="A187"/>
      <c r="B187"/>
      <c r="E187"/>
    </row>
    <row r="188" spans="1:5" x14ac:dyDescent="0.25">
      <c r="A188"/>
      <c r="B188"/>
      <c r="E188"/>
    </row>
    <row r="189" spans="1:5" x14ac:dyDescent="0.25">
      <c r="A189"/>
      <c r="B189"/>
      <c r="E189"/>
    </row>
    <row r="190" spans="1:5" x14ac:dyDescent="0.25">
      <c r="A190"/>
      <c r="B190"/>
      <c r="E190"/>
    </row>
    <row r="191" spans="1:5" x14ac:dyDescent="0.25">
      <c r="A191"/>
      <c r="B191"/>
      <c r="E191"/>
    </row>
    <row r="192" spans="1:5" x14ac:dyDescent="0.25">
      <c r="A192"/>
      <c r="B192"/>
      <c r="E192"/>
    </row>
    <row r="193" spans="1:5" x14ac:dyDescent="0.25">
      <c r="A193"/>
      <c r="B193"/>
      <c r="E193"/>
    </row>
    <row r="194" spans="1:5" x14ac:dyDescent="0.25">
      <c r="A194"/>
      <c r="B194"/>
      <c r="E194"/>
    </row>
    <row r="195" spans="1:5" x14ac:dyDescent="0.25">
      <c r="A195"/>
      <c r="B195"/>
      <c r="E195"/>
    </row>
    <row r="196" spans="1:5" x14ac:dyDescent="0.25">
      <c r="A196"/>
      <c r="B196"/>
      <c r="E196"/>
    </row>
    <row r="197" spans="1:5" x14ac:dyDescent="0.25">
      <c r="A197"/>
      <c r="B197"/>
      <c r="E197"/>
    </row>
    <row r="198" spans="1:5" x14ac:dyDescent="0.25">
      <c r="A198"/>
      <c r="B198"/>
      <c r="E198"/>
    </row>
    <row r="199" spans="1:5" x14ac:dyDescent="0.25">
      <c r="A199"/>
      <c r="B199"/>
      <c r="E199"/>
    </row>
    <row r="200" spans="1:5" x14ac:dyDescent="0.25">
      <c r="A200"/>
      <c r="B200"/>
      <c r="E200"/>
    </row>
    <row r="201" spans="1:5" x14ac:dyDescent="0.25">
      <c r="A201"/>
      <c r="B201"/>
      <c r="E201"/>
    </row>
    <row r="202" spans="1:5" x14ac:dyDescent="0.25">
      <c r="A202"/>
      <c r="B202"/>
      <c r="E202"/>
    </row>
    <row r="203" spans="1:5" x14ac:dyDescent="0.25">
      <c r="A203"/>
      <c r="B203"/>
      <c r="E203"/>
    </row>
    <row r="204" spans="1:5" x14ac:dyDescent="0.25">
      <c r="A204"/>
      <c r="B204"/>
      <c r="E204"/>
    </row>
    <row r="205" spans="1:5" x14ac:dyDescent="0.25">
      <c r="A205"/>
      <c r="B205"/>
      <c r="E205"/>
    </row>
    <row r="206" spans="1:5" x14ac:dyDescent="0.25">
      <c r="A206"/>
      <c r="B206"/>
      <c r="E206"/>
    </row>
    <row r="207" spans="1:5" x14ac:dyDescent="0.25">
      <c r="A207"/>
      <c r="B207"/>
      <c r="E207"/>
    </row>
    <row r="208" spans="1:5" x14ac:dyDescent="0.25">
      <c r="A208"/>
      <c r="B208"/>
      <c r="E208"/>
    </row>
    <row r="209" spans="1:5" x14ac:dyDescent="0.25">
      <c r="A209"/>
      <c r="B209"/>
      <c r="E209"/>
    </row>
    <row r="210" spans="1:5" x14ac:dyDescent="0.25">
      <c r="A210"/>
      <c r="B210"/>
      <c r="E210"/>
    </row>
    <row r="211" spans="1:5" x14ac:dyDescent="0.25">
      <c r="A211"/>
      <c r="B211"/>
      <c r="E211"/>
    </row>
    <row r="212" spans="1:5" x14ac:dyDescent="0.25">
      <c r="A212"/>
      <c r="B212"/>
      <c r="E212"/>
    </row>
    <row r="213" spans="1:5" x14ac:dyDescent="0.25">
      <c r="A213"/>
      <c r="B213"/>
      <c r="E213"/>
    </row>
    <row r="214" spans="1:5" x14ac:dyDescent="0.25">
      <c r="A214"/>
      <c r="B214"/>
      <c r="E214"/>
    </row>
    <row r="215" spans="1:5" x14ac:dyDescent="0.25">
      <c r="A215"/>
      <c r="B215"/>
      <c r="E215"/>
    </row>
    <row r="216" spans="1:5" x14ac:dyDescent="0.25">
      <c r="A216"/>
      <c r="B216"/>
      <c r="E216"/>
    </row>
    <row r="217" spans="1:5" x14ac:dyDescent="0.25">
      <c r="A217"/>
      <c r="B217"/>
      <c r="E217"/>
    </row>
    <row r="218" spans="1:5" x14ac:dyDescent="0.25">
      <c r="A218"/>
      <c r="B218"/>
      <c r="E218"/>
    </row>
    <row r="219" spans="1:5" x14ac:dyDescent="0.25">
      <c r="A219"/>
      <c r="B219"/>
      <c r="E219"/>
    </row>
    <row r="220" spans="1:5" x14ac:dyDescent="0.25">
      <c r="A220"/>
      <c r="B220"/>
      <c r="E220"/>
    </row>
    <row r="221" spans="1:5" x14ac:dyDescent="0.25">
      <c r="A221"/>
      <c r="B221"/>
      <c r="E221"/>
    </row>
    <row r="222" spans="1:5" x14ac:dyDescent="0.25">
      <c r="A222"/>
      <c r="B222"/>
      <c r="E222"/>
    </row>
    <row r="223" spans="1:5" x14ac:dyDescent="0.25">
      <c r="A223"/>
      <c r="B223"/>
      <c r="E223"/>
    </row>
    <row r="224" spans="1:5" x14ac:dyDescent="0.25">
      <c r="A224"/>
      <c r="B224"/>
      <c r="E224"/>
    </row>
    <row r="225" spans="1:5" x14ac:dyDescent="0.25">
      <c r="A225"/>
      <c r="B225"/>
      <c r="E225"/>
    </row>
    <row r="226" spans="1:5" x14ac:dyDescent="0.25">
      <c r="A226"/>
      <c r="B226"/>
      <c r="E226"/>
    </row>
    <row r="227" spans="1:5" x14ac:dyDescent="0.25">
      <c r="A227"/>
      <c r="B227"/>
      <c r="E227"/>
    </row>
    <row r="228" spans="1:5" x14ac:dyDescent="0.25">
      <c r="A228"/>
      <c r="B228"/>
      <c r="E228"/>
    </row>
    <row r="229" spans="1:5" x14ac:dyDescent="0.25">
      <c r="A229"/>
      <c r="B229"/>
      <c r="E229"/>
    </row>
    <row r="230" spans="1:5" x14ac:dyDescent="0.25">
      <c r="A230"/>
      <c r="B230"/>
      <c r="E230"/>
    </row>
    <row r="231" spans="1:5" x14ac:dyDescent="0.25">
      <c r="A231"/>
      <c r="B231"/>
      <c r="E231"/>
    </row>
    <row r="232" spans="1:5" x14ac:dyDescent="0.25">
      <c r="A232"/>
      <c r="B232"/>
      <c r="E232"/>
    </row>
    <row r="233" spans="1:5" x14ac:dyDescent="0.25">
      <c r="A233"/>
      <c r="B233"/>
      <c r="E233"/>
    </row>
    <row r="234" spans="1:5" x14ac:dyDescent="0.25">
      <c r="A234"/>
      <c r="B234"/>
      <c r="E234"/>
    </row>
    <row r="235" spans="1:5" x14ac:dyDescent="0.25">
      <c r="A235"/>
      <c r="B235"/>
      <c r="E235"/>
    </row>
    <row r="236" spans="1:5" x14ac:dyDescent="0.25">
      <c r="A236"/>
      <c r="B236"/>
      <c r="E236"/>
    </row>
    <row r="237" spans="1:5" x14ac:dyDescent="0.25">
      <c r="A237"/>
      <c r="B237"/>
      <c r="E237"/>
    </row>
    <row r="238" spans="1:5" x14ac:dyDescent="0.25">
      <c r="A238"/>
      <c r="B238"/>
      <c r="E238"/>
    </row>
    <row r="239" spans="1:5" x14ac:dyDescent="0.25">
      <c r="A239"/>
      <c r="B239"/>
      <c r="E239"/>
    </row>
    <row r="240" spans="1:5" x14ac:dyDescent="0.25">
      <c r="A240"/>
      <c r="B240"/>
      <c r="E240"/>
    </row>
    <row r="241" spans="1:5" x14ac:dyDescent="0.25">
      <c r="A241"/>
      <c r="B241"/>
      <c r="E241"/>
    </row>
    <row r="242" spans="1:5" x14ac:dyDescent="0.25">
      <c r="A242"/>
      <c r="B242"/>
      <c r="E242"/>
    </row>
    <row r="243" spans="1:5" x14ac:dyDescent="0.25">
      <c r="A243"/>
      <c r="B243"/>
      <c r="E243"/>
    </row>
    <row r="244" spans="1:5" x14ac:dyDescent="0.25">
      <c r="A244"/>
      <c r="B244"/>
      <c r="E244"/>
    </row>
    <row r="245" spans="1:5" x14ac:dyDescent="0.25">
      <c r="A245"/>
      <c r="B245"/>
      <c r="E245"/>
    </row>
    <row r="246" spans="1:5" x14ac:dyDescent="0.25">
      <c r="A246"/>
      <c r="B246"/>
      <c r="E246"/>
    </row>
    <row r="247" spans="1:5" x14ac:dyDescent="0.25">
      <c r="A247"/>
      <c r="B247"/>
      <c r="E247"/>
    </row>
    <row r="248" spans="1:5" x14ac:dyDescent="0.25">
      <c r="A248"/>
      <c r="B248"/>
      <c r="E248"/>
    </row>
    <row r="249" spans="1:5" x14ac:dyDescent="0.25">
      <c r="A249"/>
      <c r="B249"/>
      <c r="E249"/>
    </row>
    <row r="250" spans="1:5" x14ac:dyDescent="0.25">
      <c r="A250"/>
      <c r="B250"/>
      <c r="E250"/>
    </row>
    <row r="251" spans="1:5" x14ac:dyDescent="0.25">
      <c r="A251"/>
      <c r="B251"/>
      <c r="E251"/>
    </row>
    <row r="252" spans="1:5" x14ac:dyDescent="0.25">
      <c r="A252"/>
      <c r="B252"/>
      <c r="E252"/>
    </row>
    <row r="253" spans="1:5" x14ac:dyDescent="0.25">
      <c r="A253"/>
      <c r="B253"/>
      <c r="E253"/>
    </row>
    <row r="254" spans="1:5" x14ac:dyDescent="0.25">
      <c r="A254"/>
      <c r="B254"/>
      <c r="E254"/>
    </row>
    <row r="255" spans="1:5" x14ac:dyDescent="0.25">
      <c r="A255"/>
      <c r="B255"/>
      <c r="E255"/>
    </row>
    <row r="256" spans="1:5" x14ac:dyDescent="0.25">
      <c r="A256"/>
      <c r="B256"/>
      <c r="E256"/>
    </row>
    <row r="257" spans="1:5" x14ac:dyDescent="0.25">
      <c r="A257"/>
      <c r="B257"/>
      <c r="E257"/>
    </row>
    <row r="258" spans="1:5" x14ac:dyDescent="0.25">
      <c r="A258"/>
      <c r="B258"/>
      <c r="E258"/>
    </row>
    <row r="259" spans="1:5" x14ac:dyDescent="0.25">
      <c r="A259"/>
      <c r="B259"/>
      <c r="E259"/>
    </row>
    <row r="260" spans="1:5" x14ac:dyDescent="0.25">
      <c r="A260"/>
      <c r="B260"/>
      <c r="E260"/>
    </row>
    <row r="261" spans="1:5" x14ac:dyDescent="0.25">
      <c r="A261"/>
      <c r="B261"/>
      <c r="E261"/>
    </row>
    <row r="262" spans="1:5" x14ac:dyDescent="0.25">
      <c r="A262"/>
      <c r="B262"/>
      <c r="E262"/>
    </row>
    <row r="263" spans="1:5" x14ac:dyDescent="0.25">
      <c r="A263"/>
      <c r="B263"/>
      <c r="E263"/>
    </row>
    <row r="264" spans="1:5" x14ac:dyDescent="0.25">
      <c r="A264"/>
      <c r="B264"/>
      <c r="E264"/>
    </row>
    <row r="265" spans="1:5" x14ac:dyDescent="0.25">
      <c r="A265"/>
      <c r="B265"/>
      <c r="E265"/>
    </row>
    <row r="266" spans="1:5" x14ac:dyDescent="0.25">
      <c r="A266"/>
      <c r="B266"/>
      <c r="E266"/>
    </row>
    <row r="267" spans="1:5" x14ac:dyDescent="0.25">
      <c r="A267"/>
      <c r="B267"/>
      <c r="E267"/>
    </row>
    <row r="268" spans="1:5" x14ac:dyDescent="0.25">
      <c r="A268"/>
      <c r="B268"/>
      <c r="E268"/>
    </row>
    <row r="269" spans="1:5" x14ac:dyDescent="0.25">
      <c r="A269"/>
      <c r="B269"/>
      <c r="E269"/>
    </row>
    <row r="270" spans="1:5" x14ac:dyDescent="0.25">
      <c r="A270"/>
      <c r="B270"/>
      <c r="E270"/>
    </row>
    <row r="271" spans="1:5" x14ac:dyDescent="0.25">
      <c r="A271"/>
      <c r="B271"/>
      <c r="E271"/>
    </row>
    <row r="272" spans="1:5" x14ac:dyDescent="0.25">
      <c r="A272"/>
      <c r="B272"/>
      <c r="E272"/>
    </row>
    <row r="273" spans="1:5" x14ac:dyDescent="0.25">
      <c r="A273"/>
      <c r="B273"/>
      <c r="E273"/>
    </row>
    <row r="274" spans="1:5" x14ac:dyDescent="0.25">
      <c r="A274"/>
      <c r="B274"/>
      <c r="E274"/>
    </row>
    <row r="275" spans="1:5" x14ac:dyDescent="0.25">
      <c r="A275"/>
      <c r="B275"/>
      <c r="E275"/>
    </row>
    <row r="276" spans="1:5" x14ac:dyDescent="0.25">
      <c r="A276"/>
      <c r="B276"/>
      <c r="E276"/>
    </row>
    <row r="277" spans="1:5" x14ac:dyDescent="0.25">
      <c r="A277"/>
      <c r="B277"/>
      <c r="E277"/>
    </row>
    <row r="278" spans="1:5" x14ac:dyDescent="0.25">
      <c r="A278"/>
      <c r="B278"/>
      <c r="E278"/>
    </row>
    <row r="279" spans="1:5" x14ac:dyDescent="0.25">
      <c r="A279"/>
      <c r="B279"/>
      <c r="E279"/>
    </row>
    <row r="280" spans="1:5" x14ac:dyDescent="0.25">
      <c r="A280"/>
      <c r="B280"/>
      <c r="E280"/>
    </row>
    <row r="281" spans="1:5" x14ac:dyDescent="0.25">
      <c r="A281"/>
      <c r="B281"/>
      <c r="E281"/>
    </row>
    <row r="282" spans="1:5" x14ac:dyDescent="0.25">
      <c r="A282"/>
      <c r="B282"/>
      <c r="E282"/>
    </row>
    <row r="283" spans="1:5" x14ac:dyDescent="0.25">
      <c r="A283"/>
      <c r="B283"/>
      <c r="E283"/>
    </row>
    <row r="284" spans="1:5" x14ac:dyDescent="0.25">
      <c r="A284"/>
      <c r="B284"/>
      <c r="E284"/>
    </row>
    <row r="285" spans="1:5" x14ac:dyDescent="0.25">
      <c r="A285"/>
      <c r="B285"/>
      <c r="E285"/>
    </row>
    <row r="286" spans="1:5" x14ac:dyDescent="0.25">
      <c r="A286"/>
      <c r="B286"/>
      <c r="E286"/>
    </row>
    <row r="287" spans="1:5" x14ac:dyDescent="0.25">
      <c r="A287"/>
      <c r="B287"/>
      <c r="E287"/>
    </row>
    <row r="288" spans="1:5" x14ac:dyDescent="0.25">
      <c r="A288"/>
      <c r="B288"/>
      <c r="E288"/>
    </row>
    <row r="289" spans="1:5" x14ac:dyDescent="0.25">
      <c r="A289"/>
      <c r="B289"/>
      <c r="E289"/>
    </row>
    <row r="290" spans="1:5" x14ac:dyDescent="0.25">
      <c r="A290"/>
      <c r="B290"/>
      <c r="E290"/>
    </row>
    <row r="291" spans="1:5" x14ac:dyDescent="0.25">
      <c r="A291"/>
      <c r="B291"/>
      <c r="E291"/>
    </row>
    <row r="292" spans="1:5" x14ac:dyDescent="0.25">
      <c r="A292"/>
      <c r="B292"/>
      <c r="E292"/>
    </row>
    <row r="293" spans="1:5" x14ac:dyDescent="0.25">
      <c r="A293"/>
      <c r="B293"/>
      <c r="E293"/>
    </row>
    <row r="294" spans="1:5" x14ac:dyDescent="0.25">
      <c r="A294"/>
      <c r="B294"/>
      <c r="E294"/>
    </row>
    <row r="295" spans="1:5" x14ac:dyDescent="0.25">
      <c r="A295"/>
      <c r="B295"/>
      <c r="E295"/>
    </row>
    <row r="296" spans="1:5" x14ac:dyDescent="0.25">
      <c r="A296"/>
      <c r="B296"/>
      <c r="E296"/>
    </row>
    <row r="297" spans="1:5" x14ac:dyDescent="0.25">
      <c r="A297"/>
      <c r="B297"/>
      <c r="E297"/>
    </row>
    <row r="298" spans="1:5" x14ac:dyDescent="0.25">
      <c r="A298"/>
      <c r="B298"/>
      <c r="E298"/>
    </row>
    <row r="299" spans="1:5" x14ac:dyDescent="0.25">
      <c r="A299"/>
      <c r="B299"/>
      <c r="E299"/>
    </row>
    <row r="300" spans="1:5" x14ac:dyDescent="0.25">
      <c r="A300"/>
      <c r="B300"/>
      <c r="E300"/>
    </row>
    <row r="301" spans="1:5" x14ac:dyDescent="0.25">
      <c r="A301"/>
      <c r="B301"/>
      <c r="E301"/>
    </row>
    <row r="302" spans="1:5" x14ac:dyDescent="0.25">
      <c r="A302"/>
      <c r="B302"/>
      <c r="E302"/>
    </row>
    <row r="303" spans="1:5" x14ac:dyDescent="0.25">
      <c r="A303"/>
      <c r="B303"/>
      <c r="E303"/>
    </row>
    <row r="304" spans="1:5" x14ac:dyDescent="0.25">
      <c r="A304"/>
      <c r="B304"/>
      <c r="E304"/>
    </row>
    <row r="305" spans="1:5" x14ac:dyDescent="0.25">
      <c r="A305"/>
      <c r="B305"/>
      <c r="E305"/>
    </row>
    <row r="306" spans="1:5" x14ac:dyDescent="0.25">
      <c r="A306"/>
      <c r="B306"/>
      <c r="E306"/>
    </row>
    <row r="307" spans="1:5" x14ac:dyDescent="0.25">
      <c r="A307"/>
      <c r="B307"/>
      <c r="E307"/>
    </row>
    <row r="308" spans="1:5" x14ac:dyDescent="0.25">
      <c r="A308"/>
      <c r="B308"/>
      <c r="E308"/>
    </row>
    <row r="309" spans="1:5" x14ac:dyDescent="0.25">
      <c r="A309"/>
      <c r="B309"/>
      <c r="E309"/>
    </row>
    <row r="310" spans="1:5" x14ac:dyDescent="0.25">
      <c r="A310"/>
      <c r="B310"/>
      <c r="E310"/>
    </row>
    <row r="311" spans="1:5" x14ac:dyDescent="0.25">
      <c r="A311"/>
      <c r="B311"/>
      <c r="E311"/>
    </row>
    <row r="312" spans="1:5" x14ac:dyDescent="0.25">
      <c r="A312"/>
      <c r="B312"/>
      <c r="E312"/>
    </row>
    <row r="313" spans="1:5" x14ac:dyDescent="0.25">
      <c r="A313"/>
      <c r="B313"/>
      <c r="E313"/>
    </row>
    <row r="314" spans="1:5" x14ac:dyDescent="0.25">
      <c r="A314"/>
      <c r="B314"/>
      <c r="E314"/>
    </row>
    <row r="315" spans="1:5" x14ac:dyDescent="0.25">
      <c r="A315"/>
      <c r="B315"/>
      <c r="E315"/>
    </row>
    <row r="316" spans="1:5" x14ac:dyDescent="0.25">
      <c r="A316"/>
      <c r="B316"/>
      <c r="E316"/>
    </row>
    <row r="317" spans="1:5" x14ac:dyDescent="0.25">
      <c r="A317"/>
      <c r="B317"/>
      <c r="E317"/>
    </row>
    <row r="318" spans="1:5" x14ac:dyDescent="0.25">
      <c r="A318"/>
      <c r="B318"/>
      <c r="E318"/>
    </row>
    <row r="319" spans="1:5" x14ac:dyDescent="0.25">
      <c r="A319"/>
      <c r="B319"/>
      <c r="E319"/>
    </row>
    <row r="320" spans="1:5" x14ac:dyDescent="0.25">
      <c r="A320"/>
      <c r="B320"/>
      <c r="E320"/>
    </row>
    <row r="321" spans="1:5" x14ac:dyDescent="0.25">
      <c r="A321"/>
      <c r="B321"/>
      <c r="E321"/>
    </row>
    <row r="322" spans="1:5" x14ac:dyDescent="0.25">
      <c r="A322"/>
      <c r="B322"/>
      <c r="E322"/>
    </row>
    <row r="323" spans="1:5" x14ac:dyDescent="0.25">
      <c r="A323"/>
      <c r="B323"/>
      <c r="E323"/>
    </row>
    <row r="324" spans="1:5" x14ac:dyDescent="0.25">
      <c r="A324"/>
      <c r="B324"/>
      <c r="E324"/>
    </row>
    <row r="325" spans="1:5" x14ac:dyDescent="0.25">
      <c r="A325"/>
      <c r="B325"/>
      <c r="E325"/>
    </row>
    <row r="326" spans="1:5" x14ac:dyDescent="0.25">
      <c r="A326"/>
      <c r="B326"/>
      <c r="E326"/>
    </row>
    <row r="327" spans="1:5" x14ac:dyDescent="0.25">
      <c r="A327"/>
      <c r="B327"/>
      <c r="E327"/>
    </row>
    <row r="328" spans="1:5" x14ac:dyDescent="0.25">
      <c r="A328"/>
      <c r="B328"/>
      <c r="E328"/>
    </row>
    <row r="329" spans="1:5" x14ac:dyDescent="0.25">
      <c r="A329"/>
      <c r="B329"/>
      <c r="E329"/>
    </row>
    <row r="330" spans="1:5" x14ac:dyDescent="0.25">
      <c r="A330"/>
      <c r="B330"/>
      <c r="E330"/>
    </row>
    <row r="331" spans="1:5" x14ac:dyDescent="0.25">
      <c r="A331"/>
      <c r="B331"/>
      <c r="E331"/>
    </row>
    <row r="332" spans="1:5" x14ac:dyDescent="0.25">
      <c r="A332"/>
      <c r="B332"/>
      <c r="E332"/>
    </row>
    <row r="333" spans="1:5" x14ac:dyDescent="0.25">
      <c r="A333"/>
      <c r="B333"/>
      <c r="E333"/>
    </row>
    <row r="334" spans="1:5" x14ac:dyDescent="0.25">
      <c r="A334"/>
      <c r="B334"/>
      <c r="E334"/>
    </row>
    <row r="335" spans="1:5" x14ac:dyDescent="0.25">
      <c r="A335"/>
      <c r="B335"/>
      <c r="E335"/>
    </row>
    <row r="336" spans="1:5" x14ac:dyDescent="0.25">
      <c r="A336"/>
      <c r="B336"/>
      <c r="E336"/>
    </row>
    <row r="337" spans="1:5" x14ac:dyDescent="0.25">
      <c r="A337"/>
      <c r="B337"/>
      <c r="E337"/>
    </row>
    <row r="338" spans="1:5" x14ac:dyDescent="0.25">
      <c r="A338"/>
      <c r="B338"/>
      <c r="E338"/>
    </row>
    <row r="339" spans="1:5" x14ac:dyDescent="0.25">
      <c r="A339"/>
      <c r="B339"/>
      <c r="E339"/>
    </row>
    <row r="340" spans="1:5" x14ac:dyDescent="0.25">
      <c r="A340"/>
      <c r="B340"/>
      <c r="E340"/>
    </row>
    <row r="341" spans="1:5" x14ac:dyDescent="0.25">
      <c r="A341"/>
      <c r="B341"/>
      <c r="E341"/>
    </row>
    <row r="342" spans="1:5" x14ac:dyDescent="0.25">
      <c r="A342"/>
      <c r="B342"/>
      <c r="E342"/>
    </row>
    <row r="343" spans="1:5" x14ac:dyDescent="0.25">
      <c r="A343"/>
      <c r="B343"/>
      <c r="E343"/>
    </row>
    <row r="344" spans="1:5" x14ac:dyDescent="0.25">
      <c r="A344"/>
      <c r="B344"/>
      <c r="E344"/>
    </row>
    <row r="345" spans="1:5" x14ac:dyDescent="0.25">
      <c r="A345"/>
      <c r="B345"/>
      <c r="E345"/>
    </row>
    <row r="346" spans="1:5" x14ac:dyDescent="0.25">
      <c r="A346"/>
      <c r="B346"/>
      <c r="E346"/>
    </row>
    <row r="347" spans="1:5" x14ac:dyDescent="0.25">
      <c r="A347"/>
      <c r="B347"/>
      <c r="E347"/>
    </row>
    <row r="348" spans="1:5" x14ac:dyDescent="0.25">
      <c r="A348"/>
      <c r="B348"/>
      <c r="E348"/>
    </row>
    <row r="349" spans="1:5" x14ac:dyDescent="0.25">
      <c r="A349"/>
      <c r="B349"/>
      <c r="E349"/>
    </row>
    <row r="350" spans="1:5" x14ac:dyDescent="0.25">
      <c r="A350"/>
      <c r="B350"/>
      <c r="E350"/>
    </row>
    <row r="351" spans="1:5" x14ac:dyDescent="0.25">
      <c r="A351"/>
      <c r="B351"/>
      <c r="E351"/>
    </row>
    <row r="352" spans="1:5" x14ac:dyDescent="0.25">
      <c r="A352"/>
      <c r="B352"/>
      <c r="E352"/>
    </row>
    <row r="353" spans="1:5" x14ac:dyDescent="0.25">
      <c r="A353"/>
      <c r="B353"/>
      <c r="E353"/>
    </row>
    <row r="354" spans="1:5" x14ac:dyDescent="0.25">
      <c r="A354"/>
      <c r="B354"/>
      <c r="E354"/>
    </row>
    <row r="355" spans="1:5" x14ac:dyDescent="0.25">
      <c r="A355"/>
      <c r="B355"/>
      <c r="E355"/>
    </row>
    <row r="356" spans="1:5" x14ac:dyDescent="0.25">
      <c r="A356"/>
      <c r="B356"/>
      <c r="E356"/>
    </row>
    <row r="357" spans="1:5" x14ac:dyDescent="0.25">
      <c r="A357"/>
      <c r="B357"/>
      <c r="E357"/>
    </row>
    <row r="358" spans="1:5" x14ac:dyDescent="0.25">
      <c r="A358"/>
      <c r="B358"/>
      <c r="E358"/>
    </row>
    <row r="359" spans="1:5" x14ac:dyDescent="0.25">
      <c r="A359"/>
      <c r="B359"/>
      <c r="E359"/>
    </row>
    <row r="360" spans="1:5" x14ac:dyDescent="0.25">
      <c r="A360"/>
      <c r="B360"/>
      <c r="E360"/>
    </row>
    <row r="361" spans="1:5" x14ac:dyDescent="0.25">
      <c r="A361"/>
      <c r="B361"/>
      <c r="E361"/>
    </row>
    <row r="362" spans="1:5" x14ac:dyDescent="0.25">
      <c r="A362"/>
      <c r="B362"/>
      <c r="E362"/>
    </row>
    <row r="363" spans="1:5" x14ac:dyDescent="0.25">
      <c r="A363"/>
      <c r="B363"/>
      <c r="E363"/>
    </row>
    <row r="364" spans="1:5" x14ac:dyDescent="0.25">
      <c r="A364"/>
      <c r="B364"/>
      <c r="E364"/>
    </row>
    <row r="365" spans="1:5" x14ac:dyDescent="0.25">
      <c r="A365"/>
      <c r="B365"/>
      <c r="E365"/>
    </row>
    <row r="366" spans="1:5" x14ac:dyDescent="0.25">
      <c r="A366"/>
      <c r="B366"/>
      <c r="E366"/>
    </row>
    <row r="367" spans="1:5" x14ac:dyDescent="0.25">
      <c r="A367"/>
      <c r="B367"/>
      <c r="E367"/>
    </row>
    <row r="368" spans="1:5" x14ac:dyDescent="0.25">
      <c r="A368"/>
      <c r="B368"/>
      <c r="E368"/>
    </row>
    <row r="369" spans="1:5" x14ac:dyDescent="0.25">
      <c r="A369"/>
      <c r="B369"/>
      <c r="E369"/>
    </row>
    <row r="370" spans="1:5" x14ac:dyDescent="0.25">
      <c r="A370"/>
      <c r="B370"/>
      <c r="E370"/>
    </row>
    <row r="371" spans="1:5" x14ac:dyDescent="0.25">
      <c r="A371"/>
      <c r="B371"/>
      <c r="E371"/>
    </row>
    <row r="372" spans="1:5" x14ac:dyDescent="0.25">
      <c r="A372"/>
      <c r="B372"/>
      <c r="E372"/>
    </row>
    <row r="373" spans="1:5" x14ac:dyDescent="0.25">
      <c r="A373"/>
      <c r="B373"/>
      <c r="E373"/>
    </row>
    <row r="374" spans="1:5" x14ac:dyDescent="0.25">
      <c r="A374"/>
      <c r="B374"/>
      <c r="E374"/>
    </row>
    <row r="375" spans="1:5" x14ac:dyDescent="0.25">
      <c r="A375"/>
      <c r="B375"/>
      <c r="E375"/>
    </row>
    <row r="376" spans="1:5" x14ac:dyDescent="0.25">
      <c r="A376"/>
      <c r="B376"/>
      <c r="E376"/>
    </row>
    <row r="377" spans="1:5" x14ac:dyDescent="0.25">
      <c r="A377"/>
      <c r="B377"/>
      <c r="E377"/>
    </row>
    <row r="378" spans="1:5" x14ac:dyDescent="0.25">
      <c r="A378"/>
      <c r="B378"/>
      <c r="E378"/>
    </row>
    <row r="379" spans="1:5" x14ac:dyDescent="0.25">
      <c r="A379"/>
      <c r="B379"/>
      <c r="E379"/>
    </row>
    <row r="380" spans="1:5" x14ac:dyDescent="0.25">
      <c r="A380"/>
      <c r="B380"/>
      <c r="E380"/>
    </row>
    <row r="381" spans="1:5" x14ac:dyDescent="0.25">
      <c r="A381"/>
      <c r="B381"/>
      <c r="E381"/>
    </row>
    <row r="382" spans="1:5" x14ac:dyDescent="0.25">
      <c r="A382"/>
      <c r="B382"/>
      <c r="E382"/>
    </row>
    <row r="383" spans="1:5" x14ac:dyDescent="0.25">
      <c r="A383"/>
      <c r="B383"/>
      <c r="E383"/>
    </row>
    <row r="384" spans="1:5" x14ac:dyDescent="0.25">
      <c r="A384"/>
      <c r="B384"/>
      <c r="E384"/>
    </row>
    <row r="385" spans="1:5" x14ac:dyDescent="0.25">
      <c r="A385"/>
      <c r="B385"/>
      <c r="E385"/>
    </row>
    <row r="386" spans="1:5" x14ac:dyDescent="0.25">
      <c r="A386"/>
      <c r="B386"/>
      <c r="E386"/>
    </row>
    <row r="387" spans="1:5" x14ac:dyDescent="0.25">
      <c r="A387"/>
      <c r="B387"/>
      <c r="E387"/>
    </row>
    <row r="388" spans="1:5" x14ac:dyDescent="0.25">
      <c r="A388"/>
      <c r="B388"/>
      <c r="E388"/>
    </row>
    <row r="389" spans="1:5" x14ac:dyDescent="0.25">
      <c r="A389"/>
      <c r="B389"/>
      <c r="E389"/>
    </row>
    <row r="390" spans="1:5" x14ac:dyDescent="0.25">
      <c r="A390"/>
      <c r="B390"/>
      <c r="E390"/>
    </row>
    <row r="391" spans="1:5" x14ac:dyDescent="0.25">
      <c r="A391"/>
      <c r="B391"/>
      <c r="E391"/>
    </row>
    <row r="392" spans="1:5" x14ac:dyDescent="0.25">
      <c r="A392"/>
      <c r="B392"/>
      <c r="E392"/>
    </row>
    <row r="393" spans="1:5" x14ac:dyDescent="0.25">
      <c r="A393"/>
      <c r="B393"/>
      <c r="E393"/>
    </row>
    <row r="394" spans="1:5" x14ac:dyDescent="0.25">
      <c r="A394"/>
      <c r="B394"/>
      <c r="E394"/>
    </row>
    <row r="395" spans="1:5" x14ac:dyDescent="0.25">
      <c r="A395"/>
      <c r="B395"/>
      <c r="E395"/>
    </row>
    <row r="396" spans="1:5" x14ac:dyDescent="0.25">
      <c r="A396"/>
      <c r="B396"/>
      <c r="E396"/>
    </row>
    <row r="397" spans="1:5" x14ac:dyDescent="0.25">
      <c r="A397"/>
      <c r="B397"/>
      <c r="E397"/>
    </row>
    <row r="398" spans="1:5" x14ac:dyDescent="0.25">
      <c r="A398"/>
      <c r="B398"/>
      <c r="E398"/>
    </row>
    <row r="399" spans="1:5" x14ac:dyDescent="0.25">
      <c r="A399"/>
      <c r="B399"/>
      <c r="E399"/>
    </row>
    <row r="400" spans="1:5" x14ac:dyDescent="0.25">
      <c r="A400"/>
      <c r="B400"/>
      <c r="E400"/>
    </row>
    <row r="401" spans="1:5" x14ac:dyDescent="0.25">
      <c r="A401"/>
      <c r="B401"/>
      <c r="E401"/>
    </row>
    <row r="402" spans="1:5" x14ac:dyDescent="0.25">
      <c r="A402"/>
      <c r="B402"/>
      <c r="E402"/>
    </row>
    <row r="403" spans="1:5" x14ac:dyDescent="0.25">
      <c r="A403"/>
      <c r="B403"/>
      <c r="E403"/>
    </row>
    <row r="404" spans="1:5" x14ac:dyDescent="0.25">
      <c r="A404"/>
      <c r="B404"/>
      <c r="E404"/>
    </row>
    <row r="405" spans="1:5" x14ac:dyDescent="0.25">
      <c r="A405"/>
      <c r="B405"/>
      <c r="E405"/>
    </row>
    <row r="406" spans="1:5" x14ac:dyDescent="0.25">
      <c r="A406"/>
      <c r="B406"/>
      <c r="E406"/>
    </row>
    <row r="407" spans="1:5" x14ac:dyDescent="0.25">
      <c r="A407"/>
      <c r="B407"/>
      <c r="E407"/>
    </row>
    <row r="408" spans="1:5" x14ac:dyDescent="0.25">
      <c r="A408"/>
      <c r="B408"/>
      <c r="E408"/>
    </row>
    <row r="409" spans="1:5" x14ac:dyDescent="0.25">
      <c r="A409"/>
      <c r="B409"/>
      <c r="E409"/>
    </row>
    <row r="410" spans="1:5" x14ac:dyDescent="0.25">
      <c r="A410"/>
      <c r="B410"/>
      <c r="E410"/>
    </row>
    <row r="411" spans="1:5" x14ac:dyDescent="0.25">
      <c r="A411"/>
      <c r="B411"/>
      <c r="E411"/>
    </row>
    <row r="412" spans="1:5" x14ac:dyDescent="0.25">
      <c r="A412"/>
      <c r="B412"/>
      <c r="E412"/>
    </row>
    <row r="413" spans="1:5" x14ac:dyDescent="0.25">
      <c r="A413"/>
      <c r="B413"/>
      <c r="E413"/>
    </row>
    <row r="414" spans="1:5" x14ac:dyDescent="0.25">
      <c r="A414"/>
      <c r="B414"/>
      <c r="E414"/>
    </row>
    <row r="415" spans="1:5" x14ac:dyDescent="0.25">
      <c r="A415"/>
      <c r="B415"/>
      <c r="E415"/>
    </row>
    <row r="416" spans="1:5" x14ac:dyDescent="0.25">
      <c r="A416"/>
      <c r="B416"/>
      <c r="E416"/>
    </row>
    <row r="417" spans="1:5" x14ac:dyDescent="0.25">
      <c r="A417"/>
      <c r="B417"/>
      <c r="E417"/>
    </row>
    <row r="418" spans="1:5" x14ac:dyDescent="0.25">
      <c r="A418"/>
      <c r="B418"/>
      <c r="E418"/>
    </row>
    <row r="419" spans="1:5" x14ac:dyDescent="0.25">
      <c r="A419"/>
      <c r="B419"/>
      <c r="E419"/>
    </row>
    <row r="420" spans="1:5" x14ac:dyDescent="0.25">
      <c r="A420"/>
      <c r="B420"/>
      <c r="E420"/>
    </row>
    <row r="421" spans="1:5" x14ac:dyDescent="0.25">
      <c r="A421"/>
      <c r="B421"/>
      <c r="E421"/>
    </row>
    <row r="422" spans="1:5" x14ac:dyDescent="0.25">
      <c r="A422"/>
      <c r="B422"/>
      <c r="E422"/>
    </row>
    <row r="423" spans="1:5" x14ac:dyDescent="0.25">
      <c r="A423"/>
      <c r="B423"/>
      <c r="E423"/>
    </row>
    <row r="424" spans="1:5" x14ac:dyDescent="0.25">
      <c r="A424"/>
      <c r="B424"/>
      <c r="E424"/>
    </row>
    <row r="425" spans="1:5" x14ac:dyDescent="0.25">
      <c r="A425"/>
      <c r="B425"/>
      <c r="E425"/>
    </row>
    <row r="426" spans="1:5" x14ac:dyDescent="0.25">
      <c r="A426"/>
      <c r="B426"/>
      <c r="E426"/>
    </row>
    <row r="427" spans="1:5" x14ac:dyDescent="0.25">
      <c r="A427"/>
      <c r="B427"/>
      <c r="E427"/>
    </row>
    <row r="428" spans="1:5" x14ac:dyDescent="0.25">
      <c r="A428"/>
      <c r="B428"/>
      <c r="E428"/>
    </row>
    <row r="429" spans="1:5" x14ac:dyDescent="0.25">
      <c r="A429"/>
      <c r="B429"/>
      <c r="E429"/>
    </row>
    <row r="430" spans="1:5" x14ac:dyDescent="0.25">
      <c r="A430"/>
      <c r="B430"/>
      <c r="E430"/>
    </row>
    <row r="431" spans="1:5" x14ac:dyDescent="0.25">
      <c r="A431"/>
      <c r="B431"/>
      <c r="E431"/>
    </row>
    <row r="432" spans="1:5" x14ac:dyDescent="0.25">
      <c r="A432"/>
      <c r="B432"/>
      <c r="E432"/>
    </row>
    <row r="433" spans="1:5" x14ac:dyDescent="0.25">
      <c r="A433"/>
      <c r="B433"/>
      <c r="E433"/>
    </row>
    <row r="434" spans="1:5" x14ac:dyDescent="0.25">
      <c r="A434"/>
      <c r="B434"/>
      <c r="E434"/>
    </row>
    <row r="435" spans="1:5" x14ac:dyDescent="0.25">
      <c r="A435"/>
      <c r="B435"/>
      <c r="E435"/>
    </row>
    <row r="436" spans="1:5" x14ac:dyDescent="0.25">
      <c r="A436"/>
      <c r="B436"/>
      <c r="E436"/>
    </row>
    <row r="437" spans="1:5" x14ac:dyDescent="0.25">
      <c r="A437"/>
      <c r="B437"/>
      <c r="E437"/>
    </row>
    <row r="438" spans="1:5" x14ac:dyDescent="0.25">
      <c r="A438"/>
      <c r="B438"/>
      <c r="E438"/>
    </row>
    <row r="439" spans="1:5" x14ac:dyDescent="0.25">
      <c r="A439"/>
      <c r="B439"/>
      <c r="E439"/>
    </row>
    <row r="440" spans="1:5" x14ac:dyDescent="0.25">
      <c r="A440"/>
      <c r="B440"/>
      <c r="E440"/>
    </row>
    <row r="441" spans="1:5" x14ac:dyDescent="0.25">
      <c r="A441"/>
      <c r="B441"/>
      <c r="E441"/>
    </row>
    <row r="442" spans="1:5" x14ac:dyDescent="0.25">
      <c r="A442"/>
      <c r="B442"/>
      <c r="E442"/>
    </row>
    <row r="443" spans="1:5" x14ac:dyDescent="0.25">
      <c r="A443"/>
      <c r="B443"/>
      <c r="E443"/>
    </row>
    <row r="444" spans="1:5" x14ac:dyDescent="0.25">
      <c r="A444"/>
      <c r="B444"/>
      <c r="E444"/>
    </row>
    <row r="445" spans="1:5" x14ac:dyDescent="0.25">
      <c r="A445"/>
      <c r="B445"/>
      <c r="E445"/>
    </row>
    <row r="446" spans="1:5" x14ac:dyDescent="0.25">
      <c r="A446"/>
      <c r="B446"/>
      <c r="E446"/>
    </row>
    <row r="447" spans="1:5" x14ac:dyDescent="0.25">
      <c r="A447"/>
      <c r="B447"/>
      <c r="E447"/>
    </row>
    <row r="448" spans="1:5" x14ac:dyDescent="0.25">
      <c r="A448"/>
      <c r="B448"/>
      <c r="E448"/>
    </row>
    <row r="449" spans="1:5" x14ac:dyDescent="0.25">
      <c r="A449"/>
      <c r="B449"/>
      <c r="E449"/>
    </row>
    <row r="450" spans="1:5" x14ac:dyDescent="0.25">
      <c r="A450"/>
      <c r="B450"/>
      <c r="E450"/>
    </row>
    <row r="451" spans="1:5" x14ac:dyDescent="0.25">
      <c r="A451"/>
      <c r="B451"/>
      <c r="E451"/>
    </row>
    <row r="452" spans="1:5" x14ac:dyDescent="0.25">
      <c r="A452"/>
      <c r="B452"/>
      <c r="E452"/>
    </row>
    <row r="453" spans="1:5" x14ac:dyDescent="0.25">
      <c r="A453"/>
      <c r="B453"/>
      <c r="E453"/>
    </row>
    <row r="454" spans="1:5" x14ac:dyDescent="0.25">
      <c r="A454"/>
      <c r="B454"/>
      <c r="E454"/>
    </row>
    <row r="455" spans="1:5" x14ac:dyDescent="0.25">
      <c r="A455"/>
      <c r="B455"/>
      <c r="E455"/>
    </row>
    <row r="456" spans="1:5" x14ac:dyDescent="0.25">
      <c r="A456"/>
      <c r="B456"/>
      <c r="E456"/>
    </row>
    <row r="457" spans="1:5" x14ac:dyDescent="0.25">
      <c r="A457"/>
      <c r="B457"/>
      <c r="E457"/>
    </row>
    <row r="458" spans="1:5" x14ac:dyDescent="0.25">
      <c r="A458"/>
      <c r="B458"/>
      <c r="E458"/>
    </row>
    <row r="459" spans="1:5" x14ac:dyDescent="0.25">
      <c r="A459"/>
      <c r="B459"/>
      <c r="E459"/>
    </row>
    <row r="460" spans="1:5" x14ac:dyDescent="0.25">
      <c r="A460"/>
      <c r="B460"/>
      <c r="E460"/>
    </row>
    <row r="461" spans="1:5" x14ac:dyDescent="0.25">
      <c r="A461"/>
      <c r="B461"/>
      <c r="E461"/>
    </row>
    <row r="462" spans="1:5" x14ac:dyDescent="0.25">
      <c r="A462"/>
      <c r="B462"/>
      <c r="E462"/>
    </row>
    <row r="463" spans="1:5" x14ac:dyDescent="0.25">
      <c r="A463"/>
      <c r="B463"/>
      <c r="E463"/>
    </row>
    <row r="464" spans="1:5" x14ac:dyDescent="0.25">
      <c r="A464"/>
      <c r="B464"/>
      <c r="E464"/>
    </row>
    <row r="465" spans="1:5" x14ac:dyDescent="0.25">
      <c r="A465"/>
      <c r="B465"/>
      <c r="E465"/>
    </row>
    <row r="466" spans="1:5" x14ac:dyDescent="0.25">
      <c r="A466"/>
      <c r="B466"/>
      <c r="E466"/>
    </row>
    <row r="467" spans="1:5" x14ac:dyDescent="0.25">
      <c r="A467"/>
      <c r="B467"/>
      <c r="E467"/>
    </row>
    <row r="468" spans="1:5" x14ac:dyDescent="0.25">
      <c r="A468"/>
      <c r="B468"/>
      <c r="E468"/>
    </row>
    <row r="469" spans="1:5" x14ac:dyDescent="0.25">
      <c r="A469"/>
      <c r="B469"/>
      <c r="E469"/>
    </row>
    <row r="470" spans="1:5" x14ac:dyDescent="0.25">
      <c r="A470"/>
      <c r="B470"/>
      <c r="E470"/>
    </row>
    <row r="471" spans="1:5" x14ac:dyDescent="0.25">
      <c r="A471"/>
      <c r="B471"/>
      <c r="E471"/>
    </row>
    <row r="472" spans="1:5" x14ac:dyDescent="0.25">
      <c r="A472"/>
      <c r="B472"/>
      <c r="E472"/>
    </row>
    <row r="473" spans="1:5" x14ac:dyDescent="0.25">
      <c r="A473"/>
      <c r="B473"/>
      <c r="E473"/>
    </row>
    <row r="474" spans="1:5" x14ac:dyDescent="0.25">
      <c r="A474"/>
      <c r="B474"/>
      <c r="E474"/>
    </row>
    <row r="475" spans="1:5" x14ac:dyDescent="0.25">
      <c r="A475"/>
      <c r="B475"/>
      <c r="E475"/>
    </row>
    <row r="476" spans="1:5" x14ac:dyDescent="0.25">
      <c r="A476"/>
      <c r="B476"/>
      <c r="E476"/>
    </row>
    <row r="477" spans="1:5" x14ac:dyDescent="0.25">
      <c r="A477"/>
      <c r="B477"/>
      <c r="E477"/>
    </row>
    <row r="478" spans="1:5" x14ac:dyDescent="0.25">
      <c r="A478"/>
      <c r="B478"/>
      <c r="E478"/>
    </row>
    <row r="479" spans="1:5" x14ac:dyDescent="0.25">
      <c r="A479"/>
      <c r="B479"/>
      <c r="E479"/>
    </row>
    <row r="480" spans="1:5" x14ac:dyDescent="0.25">
      <c r="A480"/>
      <c r="B480"/>
      <c r="E480"/>
    </row>
    <row r="481" spans="1:5" x14ac:dyDescent="0.25">
      <c r="A481"/>
      <c r="B481"/>
      <c r="E481"/>
    </row>
    <row r="482" spans="1:5" x14ac:dyDescent="0.25">
      <c r="A482"/>
      <c r="B482"/>
      <c r="E482"/>
    </row>
    <row r="483" spans="1:5" x14ac:dyDescent="0.25">
      <c r="A483"/>
      <c r="B483"/>
      <c r="E483"/>
    </row>
    <row r="484" spans="1:5" x14ac:dyDescent="0.25">
      <c r="A484"/>
      <c r="B484"/>
      <c r="E484"/>
    </row>
    <row r="485" spans="1:5" x14ac:dyDescent="0.25">
      <c r="A485"/>
      <c r="B485"/>
      <c r="E485"/>
    </row>
    <row r="486" spans="1:5" x14ac:dyDescent="0.25">
      <c r="A486"/>
      <c r="B486"/>
      <c r="E486"/>
    </row>
    <row r="487" spans="1:5" x14ac:dyDescent="0.25">
      <c r="A487"/>
      <c r="B487"/>
      <c r="E487"/>
    </row>
    <row r="488" spans="1:5" x14ac:dyDescent="0.25">
      <c r="A488"/>
      <c r="B488"/>
      <c r="E488"/>
    </row>
    <row r="489" spans="1:5" x14ac:dyDescent="0.25">
      <c r="A489"/>
      <c r="B489"/>
      <c r="E489"/>
    </row>
    <row r="490" spans="1:5" x14ac:dyDescent="0.25">
      <c r="A490"/>
      <c r="B490"/>
      <c r="E490"/>
    </row>
    <row r="491" spans="1:5" x14ac:dyDescent="0.25">
      <c r="A491"/>
      <c r="B491"/>
      <c r="E491"/>
    </row>
    <row r="492" spans="1:5" x14ac:dyDescent="0.25">
      <c r="A492"/>
      <c r="B492"/>
      <c r="E492"/>
    </row>
    <row r="493" spans="1:5" x14ac:dyDescent="0.25">
      <c r="A493"/>
      <c r="B493"/>
      <c r="E493"/>
    </row>
    <row r="494" spans="1:5" x14ac:dyDescent="0.25">
      <c r="A494"/>
      <c r="B494"/>
      <c r="E494"/>
    </row>
    <row r="495" spans="1:5" x14ac:dyDescent="0.25">
      <c r="A495"/>
      <c r="B495"/>
      <c r="E495"/>
    </row>
    <row r="496" spans="1:5" x14ac:dyDescent="0.25">
      <c r="A496"/>
      <c r="B496"/>
      <c r="E496"/>
    </row>
    <row r="497" spans="1:5" x14ac:dyDescent="0.25">
      <c r="A497"/>
      <c r="B497"/>
      <c r="E497"/>
    </row>
    <row r="498" spans="1:5" x14ac:dyDescent="0.25">
      <c r="A498"/>
      <c r="B498"/>
      <c r="E498"/>
    </row>
    <row r="499" spans="1:5" x14ac:dyDescent="0.25">
      <c r="A499"/>
      <c r="B499"/>
      <c r="E499"/>
    </row>
    <row r="500" spans="1:5" x14ac:dyDescent="0.25">
      <c r="A500"/>
      <c r="B500"/>
      <c r="E500"/>
    </row>
    <row r="501" spans="1:5" x14ac:dyDescent="0.25">
      <c r="A501"/>
      <c r="B501"/>
      <c r="E501"/>
    </row>
    <row r="502" spans="1:5" x14ac:dyDescent="0.25">
      <c r="A502"/>
      <c r="B502"/>
      <c r="E502"/>
    </row>
    <row r="503" spans="1:5" x14ac:dyDescent="0.25">
      <c r="A503"/>
      <c r="B503"/>
      <c r="E503"/>
    </row>
    <row r="504" spans="1:5" x14ac:dyDescent="0.25">
      <c r="A504"/>
      <c r="B504"/>
      <c r="E504"/>
    </row>
    <row r="505" spans="1:5" x14ac:dyDescent="0.25">
      <c r="A505"/>
      <c r="B505"/>
      <c r="E505"/>
    </row>
    <row r="506" spans="1:5" x14ac:dyDescent="0.25">
      <c r="A506"/>
      <c r="B506"/>
      <c r="E506"/>
    </row>
    <row r="507" spans="1:5" x14ac:dyDescent="0.25">
      <c r="A507"/>
      <c r="B507"/>
      <c r="E507"/>
    </row>
    <row r="508" spans="1:5" x14ac:dyDescent="0.25">
      <c r="A508"/>
      <c r="B508"/>
      <c r="E508"/>
    </row>
    <row r="509" spans="1:5" x14ac:dyDescent="0.25">
      <c r="A509"/>
      <c r="B509"/>
      <c r="E509"/>
    </row>
    <row r="510" spans="1:5" x14ac:dyDescent="0.25">
      <c r="A510"/>
      <c r="B510"/>
      <c r="E510"/>
    </row>
    <row r="511" spans="1:5" x14ac:dyDescent="0.25">
      <c r="A511"/>
      <c r="B511"/>
      <c r="E511"/>
    </row>
    <row r="512" spans="1:5" x14ac:dyDescent="0.25">
      <c r="A512"/>
      <c r="B512"/>
      <c r="E512"/>
    </row>
    <row r="513" spans="1:5" x14ac:dyDescent="0.25">
      <c r="A513"/>
      <c r="B513"/>
      <c r="E513"/>
    </row>
    <row r="514" spans="1:5" x14ac:dyDescent="0.25">
      <c r="A514"/>
      <c r="B514"/>
      <c r="E514"/>
    </row>
    <row r="515" spans="1:5" x14ac:dyDescent="0.25">
      <c r="A515"/>
      <c r="B515"/>
      <c r="E515"/>
    </row>
    <row r="516" spans="1:5" x14ac:dyDescent="0.25">
      <c r="A516"/>
      <c r="B516"/>
      <c r="E516"/>
    </row>
    <row r="517" spans="1:5" x14ac:dyDescent="0.25">
      <c r="A517"/>
      <c r="B517"/>
      <c r="E517"/>
    </row>
    <row r="518" spans="1:5" x14ac:dyDescent="0.25">
      <c r="A518"/>
      <c r="B518"/>
      <c r="E518"/>
    </row>
    <row r="519" spans="1:5" x14ac:dyDescent="0.25">
      <c r="A519"/>
      <c r="B519"/>
      <c r="E519"/>
    </row>
    <row r="520" spans="1:5" x14ac:dyDescent="0.25">
      <c r="A520"/>
      <c r="B520"/>
      <c r="E520"/>
    </row>
    <row r="521" spans="1:5" x14ac:dyDescent="0.25">
      <c r="A521"/>
      <c r="B521"/>
      <c r="E521"/>
    </row>
    <row r="522" spans="1:5" x14ac:dyDescent="0.25">
      <c r="A522"/>
      <c r="B522"/>
      <c r="E522"/>
    </row>
    <row r="523" spans="1:5" x14ac:dyDescent="0.25">
      <c r="A523"/>
      <c r="B523"/>
      <c r="E523"/>
    </row>
    <row r="524" spans="1:5" x14ac:dyDescent="0.25">
      <c r="A524"/>
      <c r="B524"/>
      <c r="E524"/>
    </row>
    <row r="525" spans="1:5" x14ac:dyDescent="0.25">
      <c r="A525"/>
      <c r="B525"/>
      <c r="E525"/>
    </row>
    <row r="526" spans="1:5" x14ac:dyDescent="0.25">
      <c r="A526"/>
      <c r="B526"/>
      <c r="E526"/>
    </row>
    <row r="527" spans="1:5" x14ac:dyDescent="0.25">
      <c r="A527"/>
      <c r="B527"/>
      <c r="E527"/>
    </row>
    <row r="528" spans="1:5" x14ac:dyDescent="0.25">
      <c r="A528"/>
      <c r="B528"/>
      <c r="E528"/>
    </row>
    <row r="529" spans="1:5" x14ac:dyDescent="0.25">
      <c r="A529"/>
      <c r="B529"/>
      <c r="E529"/>
    </row>
    <row r="530" spans="1:5" x14ac:dyDescent="0.25">
      <c r="A530"/>
      <c r="B530"/>
      <c r="E530"/>
    </row>
    <row r="531" spans="1:5" x14ac:dyDescent="0.25">
      <c r="A531"/>
      <c r="B531"/>
      <c r="E531"/>
    </row>
    <row r="532" spans="1:5" x14ac:dyDescent="0.25">
      <c r="A532"/>
      <c r="B532"/>
      <c r="E532"/>
    </row>
    <row r="533" spans="1:5" x14ac:dyDescent="0.25">
      <c r="A533"/>
      <c r="B533"/>
      <c r="E533"/>
    </row>
    <row r="534" spans="1:5" x14ac:dyDescent="0.25">
      <c r="A534"/>
      <c r="B534"/>
      <c r="E534"/>
    </row>
    <row r="535" spans="1:5" x14ac:dyDescent="0.25">
      <c r="A535"/>
      <c r="B535"/>
      <c r="E535"/>
    </row>
    <row r="536" spans="1:5" x14ac:dyDescent="0.25">
      <c r="A536"/>
      <c r="B536"/>
      <c r="E536"/>
    </row>
    <row r="537" spans="1:5" x14ac:dyDescent="0.25">
      <c r="A537"/>
      <c r="B537"/>
      <c r="E537"/>
    </row>
    <row r="538" spans="1:5" x14ac:dyDescent="0.25">
      <c r="A538"/>
      <c r="B538"/>
      <c r="E538"/>
    </row>
    <row r="539" spans="1:5" x14ac:dyDescent="0.25">
      <c r="A539"/>
      <c r="B539"/>
      <c r="E539"/>
    </row>
    <row r="540" spans="1:5" x14ac:dyDescent="0.25">
      <c r="A540"/>
      <c r="B540"/>
      <c r="E540"/>
    </row>
    <row r="541" spans="1:5" x14ac:dyDescent="0.25">
      <c r="A541"/>
      <c r="B541"/>
      <c r="E541"/>
    </row>
    <row r="542" spans="1:5" x14ac:dyDescent="0.25">
      <c r="A542"/>
      <c r="B542"/>
      <c r="E542"/>
    </row>
    <row r="543" spans="1:5" x14ac:dyDescent="0.25">
      <c r="A543"/>
      <c r="B543"/>
      <c r="E543"/>
    </row>
    <row r="544" spans="1:5" x14ac:dyDescent="0.25">
      <c r="A544"/>
      <c r="B544"/>
      <c r="E544"/>
    </row>
    <row r="545" spans="1:5" x14ac:dyDescent="0.25">
      <c r="A545"/>
      <c r="B545"/>
      <c r="E545"/>
    </row>
    <row r="546" spans="1:5" x14ac:dyDescent="0.25">
      <c r="A546"/>
      <c r="B546"/>
      <c r="E546"/>
    </row>
    <row r="547" spans="1:5" x14ac:dyDescent="0.25">
      <c r="A547"/>
      <c r="B547"/>
      <c r="E547"/>
    </row>
    <row r="548" spans="1:5" x14ac:dyDescent="0.25">
      <c r="A548"/>
      <c r="B548"/>
      <c r="E548"/>
    </row>
    <row r="549" spans="1:5" x14ac:dyDescent="0.25">
      <c r="A549"/>
      <c r="B549"/>
      <c r="E549"/>
    </row>
    <row r="550" spans="1:5" x14ac:dyDescent="0.25">
      <c r="A550"/>
      <c r="B550"/>
      <c r="E550"/>
    </row>
    <row r="551" spans="1:5" x14ac:dyDescent="0.25">
      <c r="A551"/>
      <c r="B551"/>
      <c r="E551"/>
    </row>
    <row r="552" spans="1:5" x14ac:dyDescent="0.25">
      <c r="A552"/>
      <c r="B552"/>
      <c r="E552"/>
    </row>
    <row r="553" spans="1:5" x14ac:dyDescent="0.25">
      <c r="A553"/>
      <c r="B553"/>
      <c r="E553"/>
    </row>
    <row r="554" spans="1:5" x14ac:dyDescent="0.25">
      <c r="A554"/>
      <c r="B554"/>
      <c r="E554"/>
    </row>
    <row r="555" spans="1:5" x14ac:dyDescent="0.25">
      <c r="A555"/>
      <c r="B555"/>
      <c r="E555"/>
    </row>
    <row r="556" spans="1:5" x14ac:dyDescent="0.25">
      <c r="A556"/>
      <c r="B556"/>
      <c r="E556"/>
    </row>
    <row r="557" spans="1:5" x14ac:dyDescent="0.25">
      <c r="A557"/>
      <c r="B557"/>
      <c r="E557"/>
    </row>
    <row r="558" spans="1:5" x14ac:dyDescent="0.25">
      <c r="A558"/>
      <c r="B558"/>
      <c r="E558"/>
    </row>
    <row r="559" spans="1:5" x14ac:dyDescent="0.25">
      <c r="A559"/>
      <c r="B559"/>
      <c r="E559"/>
    </row>
    <row r="560" spans="1:5" x14ac:dyDescent="0.25">
      <c r="A560"/>
      <c r="B560"/>
      <c r="E560"/>
    </row>
    <row r="561" spans="1:5" x14ac:dyDescent="0.25">
      <c r="A561"/>
      <c r="B561"/>
      <c r="E561"/>
    </row>
    <row r="562" spans="1:5" x14ac:dyDescent="0.25">
      <c r="A562"/>
      <c r="B562"/>
      <c r="E562"/>
    </row>
    <row r="563" spans="1:5" x14ac:dyDescent="0.25">
      <c r="A563"/>
      <c r="B563"/>
      <c r="E563"/>
    </row>
    <row r="564" spans="1:5" x14ac:dyDescent="0.25">
      <c r="A564"/>
      <c r="B564"/>
      <c r="E564"/>
    </row>
    <row r="565" spans="1:5" x14ac:dyDescent="0.25">
      <c r="A565"/>
      <c r="B565"/>
      <c r="E565"/>
    </row>
    <row r="566" spans="1:5" x14ac:dyDescent="0.25">
      <c r="A566"/>
      <c r="B566"/>
      <c r="E566"/>
    </row>
    <row r="567" spans="1:5" x14ac:dyDescent="0.25">
      <c r="A567"/>
      <c r="B567"/>
      <c r="E567"/>
    </row>
    <row r="568" spans="1:5" x14ac:dyDescent="0.25">
      <c r="A568"/>
      <c r="B568"/>
      <c r="E568"/>
    </row>
    <row r="569" spans="1:5" x14ac:dyDescent="0.25">
      <c r="A569"/>
      <c r="B569"/>
      <c r="E569"/>
    </row>
    <row r="570" spans="1:5" x14ac:dyDescent="0.25">
      <c r="A570"/>
      <c r="B570"/>
      <c r="E570"/>
    </row>
    <row r="571" spans="1:5" x14ac:dyDescent="0.25">
      <c r="A571"/>
      <c r="B571"/>
      <c r="E571"/>
    </row>
    <row r="572" spans="1:5" x14ac:dyDescent="0.25">
      <c r="A572"/>
      <c r="B572"/>
      <c r="E572"/>
    </row>
    <row r="573" spans="1:5" x14ac:dyDescent="0.25">
      <c r="A573"/>
      <c r="B573"/>
      <c r="E573"/>
    </row>
    <row r="574" spans="1:5" x14ac:dyDescent="0.25">
      <c r="A574"/>
      <c r="B574"/>
      <c r="E574"/>
    </row>
    <row r="575" spans="1:5" x14ac:dyDescent="0.25">
      <c r="A575"/>
      <c r="B575"/>
      <c r="E575"/>
    </row>
    <row r="576" spans="1:5" x14ac:dyDescent="0.25">
      <c r="A576"/>
      <c r="B576"/>
      <c r="E576"/>
    </row>
    <row r="577" spans="1:5" x14ac:dyDescent="0.25">
      <c r="A577"/>
      <c r="B577"/>
      <c r="E577"/>
    </row>
    <row r="578" spans="1:5" x14ac:dyDescent="0.25">
      <c r="A578"/>
      <c r="B578"/>
      <c r="E578"/>
    </row>
    <row r="579" spans="1:5" x14ac:dyDescent="0.25">
      <c r="A579"/>
      <c r="B579"/>
      <c r="E579"/>
    </row>
    <row r="580" spans="1:5" x14ac:dyDescent="0.25">
      <c r="A580"/>
      <c r="B580"/>
      <c r="E580"/>
    </row>
    <row r="581" spans="1:5" x14ac:dyDescent="0.25">
      <c r="A581"/>
      <c r="B581"/>
      <c r="E581"/>
    </row>
    <row r="582" spans="1:5" x14ac:dyDescent="0.25">
      <c r="A582"/>
      <c r="B582"/>
      <c r="E582"/>
    </row>
    <row r="583" spans="1:5" x14ac:dyDescent="0.25">
      <c r="A583"/>
      <c r="B583"/>
      <c r="E583"/>
    </row>
    <row r="584" spans="1:5" x14ac:dyDescent="0.25">
      <c r="A584"/>
      <c r="B584"/>
      <c r="E584"/>
    </row>
    <row r="585" spans="1:5" x14ac:dyDescent="0.25">
      <c r="A585"/>
      <c r="B585"/>
      <c r="E585"/>
    </row>
    <row r="586" spans="1:5" x14ac:dyDescent="0.25">
      <c r="A586"/>
      <c r="B586"/>
      <c r="E586"/>
    </row>
    <row r="587" spans="1:5" x14ac:dyDescent="0.25">
      <c r="A587"/>
      <c r="B587"/>
      <c r="E587"/>
    </row>
    <row r="588" spans="1:5" x14ac:dyDescent="0.25">
      <c r="A588"/>
      <c r="B588"/>
      <c r="E588"/>
    </row>
    <row r="589" spans="1:5" x14ac:dyDescent="0.25">
      <c r="A589"/>
      <c r="B589"/>
      <c r="E589"/>
    </row>
    <row r="590" spans="1:5" x14ac:dyDescent="0.25">
      <c r="A590"/>
      <c r="B590"/>
      <c r="E590"/>
    </row>
    <row r="591" spans="1:5" x14ac:dyDescent="0.25">
      <c r="A591"/>
      <c r="B591"/>
      <c r="E591"/>
    </row>
    <row r="592" spans="1:5" x14ac:dyDescent="0.25">
      <c r="A592"/>
      <c r="B592"/>
      <c r="E592"/>
    </row>
    <row r="593" spans="1:5" x14ac:dyDescent="0.25">
      <c r="A593"/>
      <c r="B593"/>
      <c r="E593"/>
    </row>
    <row r="594" spans="1:5" x14ac:dyDescent="0.25">
      <c r="A594"/>
      <c r="B594"/>
      <c r="E594"/>
    </row>
    <row r="595" spans="1:5" x14ac:dyDescent="0.25">
      <c r="A595"/>
      <c r="B595"/>
      <c r="E595"/>
    </row>
    <row r="596" spans="1:5" x14ac:dyDescent="0.25">
      <c r="A596"/>
      <c r="B596"/>
      <c r="E596"/>
    </row>
    <row r="597" spans="1:5" x14ac:dyDescent="0.25">
      <c r="A597"/>
      <c r="B597"/>
      <c r="E597"/>
    </row>
    <row r="598" spans="1:5" x14ac:dyDescent="0.25">
      <c r="A598"/>
      <c r="B598"/>
      <c r="E598"/>
    </row>
    <row r="599" spans="1:5" x14ac:dyDescent="0.25">
      <c r="A599"/>
      <c r="B599"/>
      <c r="E599"/>
    </row>
    <row r="600" spans="1:5" x14ac:dyDescent="0.25">
      <c r="A600"/>
      <c r="B600"/>
      <c r="E600"/>
    </row>
    <row r="601" spans="1:5" x14ac:dyDescent="0.25">
      <c r="A601"/>
      <c r="B601"/>
      <c r="E601"/>
    </row>
    <row r="602" spans="1:5" x14ac:dyDescent="0.25">
      <c r="A602"/>
      <c r="B602"/>
      <c r="E602"/>
    </row>
    <row r="603" spans="1:5" x14ac:dyDescent="0.25">
      <c r="A603"/>
      <c r="B603"/>
      <c r="E603"/>
    </row>
    <row r="604" spans="1:5" x14ac:dyDescent="0.25">
      <c r="A604"/>
      <c r="B604"/>
      <c r="E604"/>
    </row>
    <row r="605" spans="1:5" x14ac:dyDescent="0.25">
      <c r="A605"/>
      <c r="B605"/>
      <c r="E605"/>
    </row>
    <row r="606" spans="1:5" x14ac:dyDescent="0.25">
      <c r="A606"/>
      <c r="B606"/>
      <c r="E606"/>
    </row>
    <row r="607" spans="1:5" x14ac:dyDescent="0.25">
      <c r="A607"/>
      <c r="B607"/>
      <c r="E607"/>
    </row>
    <row r="608" spans="1:5" x14ac:dyDescent="0.25">
      <c r="A608"/>
      <c r="B608"/>
      <c r="E608"/>
    </row>
    <row r="609" spans="1:5" x14ac:dyDescent="0.25">
      <c r="A609"/>
      <c r="B609"/>
      <c r="E609"/>
    </row>
    <row r="610" spans="1:5" x14ac:dyDescent="0.25">
      <c r="A610"/>
      <c r="B610"/>
      <c r="E610"/>
    </row>
    <row r="611" spans="1:5" x14ac:dyDescent="0.25">
      <c r="A611"/>
      <c r="B611"/>
      <c r="E611"/>
    </row>
    <row r="612" spans="1:5" x14ac:dyDescent="0.25">
      <c r="A612"/>
      <c r="B612"/>
      <c r="E612"/>
    </row>
    <row r="613" spans="1:5" x14ac:dyDescent="0.25">
      <c r="A613"/>
      <c r="B613"/>
      <c r="E613"/>
    </row>
    <row r="614" spans="1:5" x14ac:dyDescent="0.25">
      <c r="A614"/>
      <c r="B614"/>
      <c r="E614"/>
    </row>
    <row r="615" spans="1:5" x14ac:dyDescent="0.25">
      <c r="A615"/>
      <c r="B615"/>
      <c r="E615"/>
    </row>
    <row r="616" spans="1:5" x14ac:dyDescent="0.25">
      <c r="A616"/>
      <c r="B616"/>
      <c r="E616"/>
    </row>
    <row r="617" spans="1:5" x14ac:dyDescent="0.25">
      <c r="A617"/>
      <c r="B617"/>
      <c r="E617"/>
    </row>
    <row r="618" spans="1:5" x14ac:dyDescent="0.25">
      <c r="A618"/>
      <c r="B618"/>
      <c r="E618"/>
    </row>
    <row r="619" spans="1:5" x14ac:dyDescent="0.25">
      <c r="A619"/>
      <c r="B619"/>
      <c r="E619"/>
    </row>
    <row r="620" spans="1:5" x14ac:dyDescent="0.25">
      <c r="A620"/>
      <c r="B620"/>
      <c r="E620"/>
    </row>
    <row r="621" spans="1:5" x14ac:dyDescent="0.25">
      <c r="A621"/>
      <c r="B621"/>
      <c r="E621"/>
    </row>
    <row r="622" spans="1:5" x14ac:dyDescent="0.25">
      <c r="A622"/>
      <c r="B622"/>
      <c r="E622"/>
    </row>
    <row r="623" spans="1:5" x14ac:dyDescent="0.25">
      <c r="A623"/>
      <c r="B623"/>
      <c r="E623"/>
    </row>
    <row r="624" spans="1:5" x14ac:dyDescent="0.25">
      <c r="A624"/>
      <c r="B624"/>
      <c r="E624"/>
    </row>
    <row r="625" spans="1:5" x14ac:dyDescent="0.25">
      <c r="A625"/>
      <c r="B625"/>
      <c r="E625"/>
    </row>
    <row r="626" spans="1:5" x14ac:dyDescent="0.25">
      <c r="A626"/>
      <c r="B626"/>
      <c r="E626"/>
    </row>
    <row r="627" spans="1:5" x14ac:dyDescent="0.25">
      <c r="A627"/>
      <c r="B627"/>
      <c r="E627"/>
    </row>
    <row r="628" spans="1:5" x14ac:dyDescent="0.25">
      <c r="A628"/>
      <c r="B628"/>
      <c r="E628"/>
    </row>
    <row r="629" spans="1:5" x14ac:dyDescent="0.25">
      <c r="A629"/>
      <c r="B629"/>
      <c r="E629"/>
    </row>
    <row r="630" spans="1:5" x14ac:dyDescent="0.25">
      <c r="A630"/>
      <c r="B630"/>
      <c r="E630"/>
    </row>
    <row r="631" spans="1:5" x14ac:dyDescent="0.25">
      <c r="A631"/>
      <c r="B631"/>
      <c r="E631"/>
    </row>
    <row r="632" spans="1:5" x14ac:dyDescent="0.25">
      <c r="A632"/>
      <c r="B632"/>
      <c r="E632"/>
    </row>
    <row r="633" spans="1:5" x14ac:dyDescent="0.25">
      <c r="A633"/>
      <c r="B633"/>
      <c r="E633"/>
    </row>
    <row r="634" spans="1:5" x14ac:dyDescent="0.25">
      <c r="A634"/>
      <c r="B634"/>
      <c r="E634"/>
    </row>
    <row r="635" spans="1:5" x14ac:dyDescent="0.25">
      <c r="A635"/>
      <c r="B635"/>
      <c r="E635"/>
    </row>
    <row r="636" spans="1:5" x14ac:dyDescent="0.25">
      <c r="A636"/>
      <c r="B636"/>
      <c r="E636"/>
    </row>
    <row r="637" spans="1:5" x14ac:dyDescent="0.25">
      <c r="A637"/>
      <c r="B637"/>
      <c r="E637"/>
    </row>
    <row r="638" spans="1:5" x14ac:dyDescent="0.25">
      <c r="A638"/>
      <c r="B638"/>
      <c r="E638"/>
    </row>
    <row r="639" spans="1:5" x14ac:dyDescent="0.25">
      <c r="A639"/>
      <c r="B639"/>
      <c r="E639"/>
    </row>
    <row r="640" spans="1:5" x14ac:dyDescent="0.25">
      <c r="A640"/>
      <c r="B640"/>
      <c r="E640"/>
    </row>
    <row r="641" spans="1:5" x14ac:dyDescent="0.25">
      <c r="A641"/>
      <c r="B641"/>
      <c r="E641"/>
    </row>
    <row r="642" spans="1:5" x14ac:dyDescent="0.25">
      <c r="A642"/>
      <c r="B642"/>
      <c r="E642"/>
    </row>
    <row r="643" spans="1:5" x14ac:dyDescent="0.25">
      <c r="A643"/>
      <c r="B643"/>
      <c r="E643"/>
    </row>
    <row r="644" spans="1:5" x14ac:dyDescent="0.25">
      <c r="A644"/>
      <c r="B644"/>
      <c r="E644"/>
    </row>
    <row r="645" spans="1:5" x14ac:dyDescent="0.25">
      <c r="A645"/>
      <c r="B645"/>
      <c r="E645"/>
    </row>
    <row r="646" spans="1:5" x14ac:dyDescent="0.25">
      <c r="A646"/>
      <c r="B646"/>
      <c r="E646"/>
    </row>
    <row r="647" spans="1:5" x14ac:dyDescent="0.25">
      <c r="A647"/>
      <c r="B647"/>
      <c r="E647"/>
    </row>
    <row r="648" spans="1:5" x14ac:dyDescent="0.25">
      <c r="A648"/>
      <c r="B648"/>
      <c r="E648"/>
    </row>
    <row r="649" spans="1:5" x14ac:dyDescent="0.25">
      <c r="A649"/>
      <c r="B649"/>
      <c r="E649"/>
    </row>
    <row r="650" spans="1:5" x14ac:dyDescent="0.25">
      <c r="A650"/>
      <c r="B650"/>
      <c r="E650"/>
    </row>
    <row r="651" spans="1:5" x14ac:dyDescent="0.25">
      <c r="A651"/>
      <c r="B651"/>
      <c r="E651"/>
    </row>
    <row r="652" spans="1:5" x14ac:dyDescent="0.25">
      <c r="A652"/>
      <c r="B652"/>
      <c r="E652"/>
    </row>
    <row r="653" spans="1:5" x14ac:dyDescent="0.25">
      <c r="A653"/>
      <c r="B653"/>
      <c r="E653"/>
    </row>
    <row r="654" spans="1:5" x14ac:dyDescent="0.25">
      <c r="A654"/>
      <c r="B654"/>
      <c r="E654"/>
    </row>
    <row r="655" spans="1:5" x14ac:dyDescent="0.25">
      <c r="A655"/>
      <c r="B655"/>
      <c r="E655"/>
    </row>
    <row r="656" spans="1:5" x14ac:dyDescent="0.25">
      <c r="A656"/>
      <c r="B656"/>
      <c r="E656"/>
    </row>
    <row r="657" spans="1:5" x14ac:dyDescent="0.25">
      <c r="A657"/>
      <c r="B657"/>
      <c r="E657"/>
    </row>
    <row r="658" spans="1:5" x14ac:dyDescent="0.25">
      <c r="A658"/>
      <c r="B658"/>
      <c r="E658"/>
    </row>
    <row r="659" spans="1:5" x14ac:dyDescent="0.25">
      <c r="A659"/>
      <c r="B659"/>
      <c r="E659"/>
    </row>
    <row r="660" spans="1:5" x14ac:dyDescent="0.25">
      <c r="A660"/>
      <c r="B660"/>
      <c r="E660"/>
    </row>
    <row r="661" spans="1:5" x14ac:dyDescent="0.25">
      <c r="A661"/>
      <c r="B661"/>
      <c r="E661"/>
    </row>
    <row r="662" spans="1:5" x14ac:dyDescent="0.25">
      <c r="A662"/>
      <c r="B662"/>
      <c r="E662"/>
    </row>
    <row r="663" spans="1:5" x14ac:dyDescent="0.25">
      <c r="A663"/>
      <c r="B663"/>
      <c r="E663"/>
    </row>
    <row r="664" spans="1:5" x14ac:dyDescent="0.25">
      <c r="A664"/>
      <c r="B664"/>
      <c r="E664"/>
    </row>
    <row r="665" spans="1:5" x14ac:dyDescent="0.25">
      <c r="A665"/>
      <c r="B665"/>
      <c r="E665"/>
    </row>
    <row r="666" spans="1:5" x14ac:dyDescent="0.25">
      <c r="A666"/>
      <c r="B666"/>
      <c r="E666"/>
    </row>
    <row r="667" spans="1:5" x14ac:dyDescent="0.25">
      <c r="A667"/>
      <c r="B667"/>
      <c r="E667"/>
    </row>
    <row r="668" spans="1:5" x14ac:dyDescent="0.25">
      <c r="A668"/>
      <c r="B668"/>
      <c r="E668"/>
    </row>
    <row r="669" spans="1:5" x14ac:dyDescent="0.25">
      <c r="A669"/>
      <c r="B669"/>
      <c r="E669"/>
    </row>
    <row r="670" spans="1:5" x14ac:dyDescent="0.25">
      <c r="A670"/>
      <c r="B670"/>
      <c r="E670"/>
    </row>
    <row r="671" spans="1:5" x14ac:dyDescent="0.25">
      <c r="A671"/>
      <c r="B671"/>
      <c r="E671"/>
    </row>
    <row r="672" spans="1:5" x14ac:dyDescent="0.25">
      <c r="A672"/>
      <c r="B672"/>
      <c r="E672"/>
    </row>
    <row r="673" spans="1:5" x14ac:dyDescent="0.25">
      <c r="A673"/>
      <c r="B673"/>
      <c r="E673"/>
    </row>
    <row r="674" spans="1:5" x14ac:dyDescent="0.25">
      <c r="A674"/>
      <c r="B674"/>
      <c r="E674"/>
    </row>
    <row r="675" spans="1:5" x14ac:dyDescent="0.25">
      <c r="A675"/>
      <c r="B675"/>
      <c r="E675"/>
    </row>
    <row r="676" spans="1:5" x14ac:dyDescent="0.25">
      <c r="A676"/>
      <c r="B676"/>
      <c r="E676"/>
    </row>
    <row r="677" spans="1:5" x14ac:dyDescent="0.25">
      <c r="A677"/>
      <c r="B677"/>
      <c r="E677"/>
    </row>
    <row r="678" spans="1:5" x14ac:dyDescent="0.25">
      <c r="A678"/>
      <c r="B678"/>
      <c r="E678"/>
    </row>
    <row r="679" spans="1:5" x14ac:dyDescent="0.25">
      <c r="A679"/>
      <c r="B679"/>
      <c r="E679"/>
    </row>
    <row r="680" spans="1:5" x14ac:dyDescent="0.25">
      <c r="A680"/>
      <c r="B680"/>
      <c r="E680"/>
    </row>
    <row r="681" spans="1:5" x14ac:dyDescent="0.25">
      <c r="A681"/>
      <c r="B681"/>
      <c r="E681"/>
    </row>
    <row r="682" spans="1:5" x14ac:dyDescent="0.25">
      <c r="A682"/>
      <c r="B682"/>
      <c r="E682"/>
    </row>
    <row r="683" spans="1:5" x14ac:dyDescent="0.25">
      <c r="A683"/>
      <c r="B683"/>
      <c r="E683"/>
    </row>
    <row r="684" spans="1:5" x14ac:dyDescent="0.25">
      <c r="A684"/>
      <c r="B684"/>
      <c r="E684"/>
    </row>
    <row r="685" spans="1:5" x14ac:dyDescent="0.25">
      <c r="A685"/>
      <c r="B685"/>
      <c r="E685"/>
    </row>
    <row r="686" spans="1:5" x14ac:dyDescent="0.25">
      <c r="A686"/>
      <c r="B686"/>
      <c r="E686"/>
    </row>
    <row r="687" spans="1:5" x14ac:dyDescent="0.25">
      <c r="A687"/>
      <c r="B687"/>
      <c r="E687"/>
    </row>
    <row r="688" spans="1:5" x14ac:dyDescent="0.25">
      <c r="A688"/>
      <c r="B688"/>
      <c r="E688"/>
    </row>
    <row r="689" spans="1:5" x14ac:dyDescent="0.25">
      <c r="A689"/>
      <c r="B689"/>
      <c r="E689"/>
    </row>
    <row r="690" spans="1:5" x14ac:dyDescent="0.25">
      <c r="A690"/>
      <c r="B690"/>
      <c r="E690"/>
    </row>
    <row r="691" spans="1:5" x14ac:dyDescent="0.25">
      <c r="A691"/>
      <c r="B691"/>
      <c r="E691"/>
    </row>
    <row r="692" spans="1:5" x14ac:dyDescent="0.25">
      <c r="A692"/>
      <c r="B692"/>
      <c r="E692"/>
    </row>
    <row r="693" spans="1:5" x14ac:dyDescent="0.25">
      <c r="A693"/>
      <c r="B693"/>
      <c r="E693"/>
    </row>
    <row r="694" spans="1:5" x14ac:dyDescent="0.25">
      <c r="A694"/>
      <c r="B694"/>
      <c r="E694"/>
    </row>
    <row r="695" spans="1:5" x14ac:dyDescent="0.25">
      <c r="A695"/>
      <c r="B695"/>
      <c r="E695"/>
    </row>
    <row r="696" spans="1:5" x14ac:dyDescent="0.25">
      <c r="A696"/>
      <c r="B696"/>
      <c r="E696"/>
    </row>
    <row r="697" spans="1:5" x14ac:dyDescent="0.25">
      <c r="A697"/>
      <c r="B697"/>
      <c r="E697"/>
    </row>
    <row r="698" spans="1:5" x14ac:dyDescent="0.25">
      <c r="A698"/>
      <c r="B698"/>
      <c r="E698"/>
    </row>
    <row r="699" spans="1:5" x14ac:dyDescent="0.25">
      <c r="A699"/>
      <c r="B699"/>
      <c r="E699"/>
    </row>
    <row r="700" spans="1:5" x14ac:dyDescent="0.25">
      <c r="A700"/>
      <c r="B700"/>
      <c r="E700"/>
    </row>
    <row r="701" spans="1:5" x14ac:dyDescent="0.25">
      <c r="A701"/>
      <c r="B701"/>
      <c r="E701"/>
    </row>
    <row r="702" spans="1:5" x14ac:dyDescent="0.25">
      <c r="A702"/>
      <c r="B702"/>
      <c r="E702"/>
    </row>
    <row r="703" spans="1:5" x14ac:dyDescent="0.25">
      <c r="A703"/>
      <c r="B703"/>
      <c r="E703"/>
    </row>
    <row r="704" spans="1:5" x14ac:dyDescent="0.25">
      <c r="A704"/>
      <c r="B704"/>
      <c r="E704"/>
    </row>
    <row r="705" spans="1:5" x14ac:dyDescent="0.25">
      <c r="A705"/>
      <c r="B705"/>
      <c r="E705"/>
    </row>
    <row r="706" spans="1:5" x14ac:dyDescent="0.25">
      <c r="A706"/>
      <c r="B706"/>
      <c r="E706"/>
    </row>
    <row r="707" spans="1:5" x14ac:dyDescent="0.25">
      <c r="A707"/>
      <c r="B707"/>
      <c r="E707"/>
    </row>
    <row r="708" spans="1:5" x14ac:dyDescent="0.25">
      <c r="A708"/>
      <c r="B708"/>
      <c r="E708"/>
    </row>
    <row r="709" spans="1:5" x14ac:dyDescent="0.25">
      <c r="A709"/>
      <c r="B709"/>
      <c r="E709"/>
    </row>
    <row r="710" spans="1:5" x14ac:dyDescent="0.25">
      <c r="A710"/>
      <c r="B710"/>
      <c r="E710"/>
    </row>
    <row r="711" spans="1:5" x14ac:dyDescent="0.25">
      <c r="A711"/>
      <c r="B711"/>
      <c r="E711"/>
    </row>
    <row r="712" spans="1:5" x14ac:dyDescent="0.25">
      <c r="A712"/>
      <c r="B712"/>
      <c r="E712"/>
    </row>
    <row r="713" spans="1:5" x14ac:dyDescent="0.25">
      <c r="A713"/>
      <c r="B713"/>
      <c r="E713"/>
    </row>
    <row r="714" spans="1:5" x14ac:dyDescent="0.25">
      <c r="A714"/>
      <c r="B714"/>
      <c r="E714"/>
    </row>
    <row r="715" spans="1:5" x14ac:dyDescent="0.25">
      <c r="A715"/>
      <c r="B715"/>
      <c r="E715"/>
    </row>
    <row r="716" spans="1:5" x14ac:dyDescent="0.25">
      <c r="A716"/>
      <c r="B716"/>
      <c r="E716"/>
    </row>
    <row r="717" spans="1:5" x14ac:dyDescent="0.25">
      <c r="A717"/>
      <c r="B717"/>
      <c r="E717"/>
    </row>
    <row r="718" spans="1:5" x14ac:dyDescent="0.25">
      <c r="A718"/>
      <c r="B718"/>
      <c r="E718"/>
    </row>
    <row r="719" spans="1:5" x14ac:dyDescent="0.25">
      <c r="A719"/>
      <c r="B719"/>
      <c r="E719"/>
    </row>
    <row r="720" spans="1:5" x14ac:dyDescent="0.25">
      <c r="A720"/>
      <c r="B720"/>
      <c r="E720"/>
    </row>
    <row r="721" spans="1:5" x14ac:dyDescent="0.25">
      <c r="A721"/>
      <c r="B721"/>
      <c r="E721"/>
    </row>
    <row r="722" spans="1:5" x14ac:dyDescent="0.25">
      <c r="A722"/>
      <c r="B722"/>
      <c r="E722"/>
    </row>
    <row r="723" spans="1:5" x14ac:dyDescent="0.25">
      <c r="A723"/>
      <c r="B723"/>
      <c r="E723"/>
    </row>
    <row r="724" spans="1:5" x14ac:dyDescent="0.25">
      <c r="A724"/>
      <c r="B724"/>
      <c r="E724"/>
    </row>
    <row r="725" spans="1:5" x14ac:dyDescent="0.25">
      <c r="A725"/>
      <c r="B725"/>
      <c r="E725"/>
    </row>
    <row r="726" spans="1:5" x14ac:dyDescent="0.25">
      <c r="A726"/>
      <c r="B726"/>
      <c r="E726"/>
    </row>
    <row r="727" spans="1:5" x14ac:dyDescent="0.25">
      <c r="A727"/>
      <c r="B727"/>
      <c r="E727"/>
    </row>
    <row r="728" spans="1:5" x14ac:dyDescent="0.25">
      <c r="A728"/>
      <c r="B728"/>
      <c r="E728"/>
    </row>
    <row r="729" spans="1:5" x14ac:dyDescent="0.25">
      <c r="A729"/>
      <c r="B729"/>
      <c r="E729"/>
    </row>
    <row r="730" spans="1:5" x14ac:dyDescent="0.25">
      <c r="A730"/>
      <c r="B730"/>
      <c r="E730"/>
    </row>
    <row r="731" spans="1:5" x14ac:dyDescent="0.25">
      <c r="A731"/>
      <c r="B731"/>
      <c r="E731"/>
    </row>
    <row r="732" spans="1:5" x14ac:dyDescent="0.25">
      <c r="A732"/>
      <c r="B732"/>
      <c r="E732"/>
    </row>
    <row r="733" spans="1:5" x14ac:dyDescent="0.25">
      <c r="A733"/>
      <c r="B733"/>
      <c r="E733"/>
    </row>
    <row r="734" spans="1:5" x14ac:dyDescent="0.25">
      <c r="A734"/>
      <c r="B734"/>
      <c r="E734"/>
    </row>
    <row r="735" spans="1:5" x14ac:dyDescent="0.25">
      <c r="A735"/>
      <c r="B735"/>
      <c r="E735"/>
    </row>
    <row r="736" spans="1:5" x14ac:dyDescent="0.25">
      <c r="A736"/>
      <c r="B736"/>
      <c r="E736"/>
    </row>
    <row r="737" spans="1:5" x14ac:dyDescent="0.25">
      <c r="A737"/>
      <c r="B737"/>
      <c r="E737"/>
    </row>
    <row r="738" spans="1:5" x14ac:dyDescent="0.25">
      <c r="A738"/>
      <c r="B738"/>
      <c r="E738"/>
    </row>
    <row r="739" spans="1:5" x14ac:dyDescent="0.25">
      <c r="A739"/>
      <c r="B739"/>
      <c r="E739"/>
    </row>
    <row r="740" spans="1:5" x14ac:dyDescent="0.25">
      <c r="A740"/>
      <c r="B740"/>
      <c r="E740"/>
    </row>
    <row r="741" spans="1:5" x14ac:dyDescent="0.25">
      <c r="A741"/>
      <c r="B741"/>
      <c r="E741"/>
    </row>
    <row r="742" spans="1:5" x14ac:dyDescent="0.25">
      <c r="A742"/>
      <c r="B742"/>
      <c r="E742"/>
    </row>
    <row r="743" spans="1:5" x14ac:dyDescent="0.25">
      <c r="A743"/>
      <c r="B743"/>
      <c r="E743"/>
    </row>
    <row r="744" spans="1:5" x14ac:dyDescent="0.25">
      <c r="A744"/>
      <c r="B744"/>
      <c r="E744"/>
    </row>
    <row r="745" spans="1:5" x14ac:dyDescent="0.25">
      <c r="A745"/>
      <c r="B745"/>
      <c r="E745"/>
    </row>
    <row r="746" spans="1:5" x14ac:dyDescent="0.25">
      <c r="A746"/>
      <c r="B746"/>
      <c r="E746"/>
    </row>
    <row r="747" spans="1:5" x14ac:dyDescent="0.25">
      <c r="A747"/>
      <c r="B747"/>
      <c r="E747"/>
    </row>
    <row r="748" spans="1:5" x14ac:dyDescent="0.25">
      <c r="A748"/>
      <c r="B748"/>
      <c r="E748"/>
    </row>
    <row r="749" spans="1:5" x14ac:dyDescent="0.25">
      <c r="A749"/>
      <c r="B749"/>
      <c r="E749"/>
    </row>
    <row r="750" spans="1:5" x14ac:dyDescent="0.25">
      <c r="A750"/>
      <c r="B750"/>
      <c r="E750"/>
    </row>
    <row r="751" spans="1:5" x14ac:dyDescent="0.25">
      <c r="A751"/>
      <c r="B751"/>
      <c r="E751"/>
    </row>
    <row r="752" spans="1:5" x14ac:dyDescent="0.25">
      <c r="A752"/>
      <c r="B752"/>
      <c r="E752"/>
    </row>
    <row r="753" spans="1:5" x14ac:dyDescent="0.25">
      <c r="A753"/>
      <c r="B753"/>
      <c r="E753"/>
    </row>
    <row r="754" spans="1:5" x14ac:dyDescent="0.25">
      <c r="A754"/>
      <c r="B754"/>
      <c r="E754"/>
    </row>
    <row r="755" spans="1:5" x14ac:dyDescent="0.25">
      <c r="A755"/>
      <c r="B755"/>
      <c r="E755"/>
    </row>
    <row r="756" spans="1:5" x14ac:dyDescent="0.25">
      <c r="A756"/>
      <c r="B756"/>
      <c r="E756"/>
    </row>
    <row r="757" spans="1:5" x14ac:dyDescent="0.25">
      <c r="A757"/>
      <c r="B757"/>
      <c r="E757"/>
    </row>
    <row r="758" spans="1:5" x14ac:dyDescent="0.25">
      <c r="A758"/>
      <c r="B758"/>
      <c r="E758"/>
    </row>
    <row r="759" spans="1:5" x14ac:dyDescent="0.25">
      <c r="A759"/>
      <c r="B759"/>
      <c r="E759"/>
    </row>
    <row r="760" spans="1:5" x14ac:dyDescent="0.25">
      <c r="A760"/>
      <c r="B760"/>
      <c r="E760"/>
    </row>
    <row r="761" spans="1:5" x14ac:dyDescent="0.25">
      <c r="A761"/>
      <c r="B761"/>
      <c r="E761"/>
    </row>
    <row r="762" spans="1:5" x14ac:dyDescent="0.25">
      <c r="A762"/>
      <c r="B762"/>
      <c r="E762"/>
    </row>
    <row r="763" spans="1:5" x14ac:dyDescent="0.25">
      <c r="A763"/>
      <c r="B763"/>
      <c r="E763"/>
    </row>
    <row r="764" spans="1:5" x14ac:dyDescent="0.25">
      <c r="A764"/>
      <c r="B764"/>
      <c r="E764"/>
    </row>
    <row r="765" spans="1:5" x14ac:dyDescent="0.25">
      <c r="A765"/>
      <c r="B765"/>
      <c r="E765"/>
    </row>
    <row r="766" spans="1:5" x14ac:dyDescent="0.25">
      <c r="A766"/>
      <c r="B766"/>
      <c r="E766"/>
    </row>
    <row r="767" spans="1:5" x14ac:dyDescent="0.25">
      <c r="A767"/>
      <c r="B767"/>
      <c r="E767"/>
    </row>
    <row r="768" spans="1:5" x14ac:dyDescent="0.25">
      <c r="A768"/>
      <c r="B768"/>
      <c r="E768"/>
    </row>
    <row r="769" spans="1:5" x14ac:dyDescent="0.25">
      <c r="A769"/>
      <c r="B769"/>
      <c r="E769"/>
    </row>
    <row r="770" spans="1:5" x14ac:dyDescent="0.25">
      <c r="A770"/>
      <c r="B770"/>
      <c r="E770"/>
    </row>
    <row r="771" spans="1:5" x14ac:dyDescent="0.25">
      <c r="A771"/>
      <c r="B771"/>
      <c r="E771"/>
    </row>
    <row r="772" spans="1:5" x14ac:dyDescent="0.25">
      <c r="A772"/>
      <c r="B772"/>
      <c r="E772"/>
    </row>
    <row r="773" spans="1:5" x14ac:dyDescent="0.25">
      <c r="A773"/>
      <c r="B773"/>
      <c r="E773"/>
    </row>
    <row r="774" spans="1:5" x14ac:dyDescent="0.25">
      <c r="A774"/>
      <c r="B774"/>
      <c r="E774"/>
    </row>
    <row r="775" spans="1:5" x14ac:dyDescent="0.25">
      <c r="A775"/>
      <c r="B775"/>
      <c r="E775"/>
    </row>
    <row r="776" spans="1:5" x14ac:dyDescent="0.25">
      <c r="A776"/>
      <c r="B776"/>
      <c r="E776"/>
    </row>
    <row r="777" spans="1:5" x14ac:dyDescent="0.25">
      <c r="A777"/>
      <c r="B777"/>
      <c r="E777"/>
    </row>
    <row r="778" spans="1:5" x14ac:dyDescent="0.25">
      <c r="A778"/>
      <c r="B778"/>
      <c r="E778"/>
    </row>
    <row r="779" spans="1:5" x14ac:dyDescent="0.25">
      <c r="A779"/>
      <c r="B779"/>
      <c r="E779"/>
    </row>
    <row r="780" spans="1:5" x14ac:dyDescent="0.25">
      <c r="A780"/>
      <c r="B780"/>
      <c r="E780"/>
    </row>
    <row r="781" spans="1:5" x14ac:dyDescent="0.25">
      <c r="A781"/>
      <c r="B781"/>
      <c r="E781"/>
    </row>
    <row r="782" spans="1:5" x14ac:dyDescent="0.25">
      <c r="A782"/>
      <c r="B782"/>
      <c r="E782"/>
    </row>
    <row r="783" spans="1:5" x14ac:dyDescent="0.25">
      <c r="A783"/>
      <c r="B783"/>
      <c r="E783"/>
    </row>
    <row r="784" spans="1:5" x14ac:dyDescent="0.25">
      <c r="A784"/>
      <c r="B784"/>
      <c r="E784"/>
    </row>
    <row r="785" spans="1:5" x14ac:dyDescent="0.25">
      <c r="A785"/>
      <c r="B785"/>
      <c r="E785"/>
    </row>
    <row r="786" spans="1:5" x14ac:dyDescent="0.25">
      <c r="A786"/>
      <c r="B786"/>
      <c r="E786"/>
    </row>
    <row r="787" spans="1:5" x14ac:dyDescent="0.25">
      <c r="A787"/>
      <c r="B787"/>
      <c r="E787"/>
    </row>
    <row r="788" spans="1:5" x14ac:dyDescent="0.25">
      <c r="A788"/>
      <c r="B788"/>
      <c r="E788"/>
    </row>
    <row r="789" spans="1:5" x14ac:dyDescent="0.25">
      <c r="A789"/>
      <c r="B789"/>
      <c r="E789"/>
    </row>
    <row r="790" spans="1:5" x14ac:dyDescent="0.25">
      <c r="A790"/>
      <c r="B790"/>
      <c r="E790"/>
    </row>
    <row r="791" spans="1:5" x14ac:dyDescent="0.25">
      <c r="A791"/>
      <c r="B791"/>
      <c r="E791"/>
    </row>
    <row r="792" spans="1:5" x14ac:dyDescent="0.25">
      <c r="A792"/>
      <c r="B792"/>
      <c r="E792"/>
    </row>
    <row r="793" spans="1:5" x14ac:dyDescent="0.25">
      <c r="A793"/>
      <c r="B793"/>
      <c r="E793"/>
    </row>
    <row r="794" spans="1:5" x14ac:dyDescent="0.25">
      <c r="A794"/>
      <c r="B794"/>
      <c r="E794"/>
    </row>
    <row r="795" spans="1:5" x14ac:dyDescent="0.25">
      <c r="A795"/>
      <c r="B795"/>
      <c r="E795"/>
    </row>
    <row r="796" spans="1:5" x14ac:dyDescent="0.25">
      <c r="A796"/>
      <c r="B796"/>
      <c r="E796"/>
    </row>
    <row r="797" spans="1:5" x14ac:dyDescent="0.25">
      <c r="A797"/>
      <c r="B797"/>
      <c r="E797"/>
    </row>
    <row r="798" spans="1:5" x14ac:dyDescent="0.25">
      <c r="A798"/>
      <c r="B798"/>
      <c r="E798"/>
    </row>
    <row r="799" spans="1:5" x14ac:dyDescent="0.25">
      <c r="A799"/>
      <c r="B799"/>
      <c r="E799"/>
    </row>
    <row r="800" spans="1:5" x14ac:dyDescent="0.25">
      <c r="A800"/>
      <c r="B800"/>
      <c r="E800"/>
    </row>
    <row r="801" spans="1:5" x14ac:dyDescent="0.25">
      <c r="A801"/>
      <c r="B801"/>
      <c r="E801"/>
    </row>
    <row r="802" spans="1:5" x14ac:dyDescent="0.25">
      <c r="A802"/>
      <c r="B802"/>
      <c r="E802"/>
    </row>
    <row r="803" spans="1:5" x14ac:dyDescent="0.25">
      <c r="A803"/>
      <c r="B803"/>
      <c r="E803"/>
    </row>
    <row r="804" spans="1:5" x14ac:dyDescent="0.25">
      <c r="A804"/>
      <c r="B804"/>
      <c r="E804"/>
    </row>
    <row r="805" spans="1:5" x14ac:dyDescent="0.25">
      <c r="A805"/>
      <c r="B805"/>
      <c r="E805"/>
    </row>
    <row r="806" spans="1:5" x14ac:dyDescent="0.25">
      <c r="A806"/>
      <c r="B806"/>
      <c r="E806"/>
    </row>
    <row r="807" spans="1:5" x14ac:dyDescent="0.25">
      <c r="A807"/>
      <c r="B807"/>
      <c r="E807"/>
    </row>
    <row r="808" spans="1:5" x14ac:dyDescent="0.25">
      <c r="A808"/>
      <c r="B808"/>
      <c r="E808"/>
    </row>
    <row r="809" spans="1:5" x14ac:dyDescent="0.25">
      <c r="A809"/>
      <c r="B809"/>
      <c r="E809"/>
    </row>
    <row r="810" spans="1:5" x14ac:dyDescent="0.25">
      <c r="A810"/>
      <c r="B810"/>
      <c r="E810"/>
    </row>
    <row r="811" spans="1:5" x14ac:dyDescent="0.25">
      <c r="A811"/>
      <c r="B811"/>
      <c r="E811"/>
    </row>
    <row r="812" spans="1:5" x14ac:dyDescent="0.25">
      <c r="A812"/>
      <c r="B812"/>
      <c r="E812"/>
    </row>
    <row r="813" spans="1:5" x14ac:dyDescent="0.25">
      <c r="A813"/>
      <c r="B813"/>
      <c r="E813"/>
    </row>
    <row r="814" spans="1:5" x14ac:dyDescent="0.25">
      <c r="A814"/>
      <c r="B814"/>
      <c r="E814"/>
    </row>
    <row r="815" spans="1:5" x14ac:dyDescent="0.25">
      <c r="A815"/>
      <c r="B815"/>
      <c r="E815"/>
    </row>
    <row r="816" spans="1:5" x14ac:dyDescent="0.25">
      <c r="A816"/>
      <c r="B816"/>
      <c r="E816"/>
    </row>
    <row r="817" spans="1:5" x14ac:dyDescent="0.25">
      <c r="A817"/>
      <c r="B817"/>
      <c r="E817"/>
    </row>
    <row r="818" spans="1:5" x14ac:dyDescent="0.25">
      <c r="A818"/>
      <c r="B818"/>
      <c r="E818"/>
    </row>
    <row r="819" spans="1:5" x14ac:dyDescent="0.25">
      <c r="A819"/>
      <c r="B819"/>
      <c r="E819"/>
    </row>
    <row r="820" spans="1:5" x14ac:dyDescent="0.25">
      <c r="A820"/>
      <c r="B820"/>
      <c r="E820"/>
    </row>
    <row r="821" spans="1:5" x14ac:dyDescent="0.25">
      <c r="A821"/>
      <c r="B821"/>
      <c r="E821"/>
    </row>
    <row r="822" spans="1:5" x14ac:dyDescent="0.25">
      <c r="A822"/>
      <c r="B822"/>
      <c r="E822"/>
    </row>
    <row r="823" spans="1:5" x14ac:dyDescent="0.25">
      <c r="A823"/>
      <c r="B823"/>
      <c r="E823"/>
    </row>
    <row r="824" spans="1:5" x14ac:dyDescent="0.25">
      <c r="A824"/>
      <c r="B824"/>
      <c r="E824"/>
    </row>
    <row r="825" spans="1:5" x14ac:dyDescent="0.25">
      <c r="A825"/>
      <c r="B825"/>
      <c r="E825"/>
    </row>
    <row r="826" spans="1:5" x14ac:dyDescent="0.25">
      <c r="A826"/>
      <c r="B826"/>
      <c r="E826"/>
    </row>
    <row r="827" spans="1:5" x14ac:dyDescent="0.25">
      <c r="A827"/>
      <c r="B827"/>
      <c r="E827"/>
    </row>
    <row r="828" spans="1:5" x14ac:dyDescent="0.25">
      <c r="A828"/>
      <c r="B828"/>
      <c r="E828"/>
    </row>
    <row r="829" spans="1:5" x14ac:dyDescent="0.25">
      <c r="A829"/>
      <c r="B829"/>
      <c r="E829"/>
    </row>
    <row r="830" spans="1:5" x14ac:dyDescent="0.25">
      <c r="A830"/>
      <c r="B830"/>
      <c r="E830"/>
    </row>
    <row r="831" spans="1:5" x14ac:dyDescent="0.25">
      <c r="A831"/>
      <c r="B831"/>
      <c r="E831"/>
    </row>
    <row r="832" spans="1:5" x14ac:dyDescent="0.25">
      <c r="A832"/>
      <c r="B832"/>
      <c r="E832"/>
    </row>
    <row r="833" spans="1:5" x14ac:dyDescent="0.25">
      <c r="A833"/>
      <c r="B833"/>
      <c r="E833"/>
    </row>
    <row r="834" spans="1:5" x14ac:dyDescent="0.25">
      <c r="A834"/>
      <c r="B834"/>
      <c r="E834"/>
    </row>
    <row r="835" spans="1:5" x14ac:dyDescent="0.25">
      <c r="A835"/>
      <c r="B835"/>
      <c r="E835"/>
    </row>
    <row r="836" spans="1:5" x14ac:dyDescent="0.25">
      <c r="A836"/>
      <c r="B836"/>
      <c r="E836"/>
    </row>
    <row r="837" spans="1:5" x14ac:dyDescent="0.25">
      <c r="A837"/>
      <c r="B837"/>
      <c r="E837"/>
    </row>
    <row r="838" spans="1:5" x14ac:dyDescent="0.25">
      <c r="A838"/>
      <c r="B838"/>
      <c r="E838"/>
    </row>
    <row r="839" spans="1:5" x14ac:dyDescent="0.25">
      <c r="A839"/>
      <c r="B839"/>
      <c r="E839"/>
    </row>
    <row r="840" spans="1:5" x14ac:dyDescent="0.25">
      <c r="A840"/>
      <c r="B840"/>
      <c r="E840"/>
    </row>
    <row r="841" spans="1:5" x14ac:dyDescent="0.25">
      <c r="A841"/>
      <c r="B841"/>
      <c r="E841"/>
    </row>
    <row r="842" spans="1:5" x14ac:dyDescent="0.25">
      <c r="A842"/>
      <c r="B842"/>
      <c r="E842"/>
    </row>
    <row r="843" spans="1:5" x14ac:dyDescent="0.25">
      <c r="A843"/>
      <c r="B843"/>
      <c r="E843"/>
    </row>
    <row r="844" spans="1:5" x14ac:dyDescent="0.25">
      <c r="A844"/>
      <c r="B844"/>
      <c r="E844"/>
    </row>
    <row r="845" spans="1:5" x14ac:dyDescent="0.25">
      <c r="A845"/>
      <c r="B845"/>
      <c r="E845"/>
    </row>
    <row r="846" spans="1:5" x14ac:dyDescent="0.25">
      <c r="A846"/>
      <c r="B846"/>
      <c r="E846"/>
    </row>
    <row r="847" spans="1:5" x14ac:dyDescent="0.25">
      <c r="A847"/>
      <c r="B847"/>
      <c r="E847"/>
    </row>
    <row r="848" spans="1:5" x14ac:dyDescent="0.25">
      <c r="A848"/>
      <c r="B848"/>
      <c r="E848"/>
    </row>
    <row r="849" spans="1:5" x14ac:dyDescent="0.25">
      <c r="A849"/>
      <c r="B849"/>
      <c r="E849"/>
    </row>
    <row r="850" spans="1:5" x14ac:dyDescent="0.25">
      <c r="A850"/>
      <c r="B850"/>
      <c r="E850"/>
    </row>
    <row r="851" spans="1:5" x14ac:dyDescent="0.25">
      <c r="A851"/>
      <c r="B851"/>
      <c r="E851"/>
    </row>
    <row r="852" spans="1:5" x14ac:dyDescent="0.25">
      <c r="A852"/>
      <c r="B852"/>
      <c r="E852"/>
    </row>
    <row r="853" spans="1:5" x14ac:dyDescent="0.25">
      <c r="A853"/>
      <c r="B853"/>
      <c r="E853"/>
    </row>
    <row r="854" spans="1:5" x14ac:dyDescent="0.25">
      <c r="A854"/>
      <c r="B854"/>
      <c r="E854"/>
    </row>
    <row r="855" spans="1:5" x14ac:dyDescent="0.25">
      <c r="A855"/>
      <c r="B855"/>
      <c r="E855"/>
    </row>
    <row r="856" spans="1:5" x14ac:dyDescent="0.25">
      <c r="A856"/>
      <c r="B856"/>
      <c r="E856"/>
    </row>
    <row r="857" spans="1:5" x14ac:dyDescent="0.25">
      <c r="A857"/>
      <c r="B857"/>
      <c r="E857"/>
    </row>
    <row r="858" spans="1:5" x14ac:dyDescent="0.25">
      <c r="A858"/>
      <c r="B858"/>
      <c r="E858"/>
    </row>
    <row r="859" spans="1:5" x14ac:dyDescent="0.25">
      <c r="A859"/>
      <c r="B859"/>
      <c r="E859"/>
    </row>
    <row r="860" spans="1:5" x14ac:dyDescent="0.25">
      <c r="A860"/>
      <c r="B860"/>
      <c r="E860"/>
    </row>
    <row r="861" spans="1:5" x14ac:dyDescent="0.25">
      <c r="A861"/>
      <c r="B861"/>
      <c r="E861"/>
    </row>
    <row r="862" spans="1:5" x14ac:dyDescent="0.25">
      <c r="A862"/>
      <c r="B862"/>
      <c r="E862"/>
    </row>
    <row r="863" spans="1:5" x14ac:dyDescent="0.25">
      <c r="A863"/>
      <c r="B863"/>
      <c r="E863"/>
    </row>
    <row r="864" spans="1:5" x14ac:dyDescent="0.25">
      <c r="A864"/>
      <c r="B864"/>
      <c r="E864"/>
    </row>
    <row r="865" spans="1:5" x14ac:dyDescent="0.25">
      <c r="A865"/>
      <c r="B865"/>
      <c r="E865"/>
    </row>
    <row r="866" spans="1:5" x14ac:dyDescent="0.25">
      <c r="A866"/>
      <c r="B866"/>
      <c r="E866"/>
    </row>
    <row r="867" spans="1:5" x14ac:dyDescent="0.25">
      <c r="A867"/>
      <c r="B867"/>
      <c r="E867"/>
    </row>
    <row r="868" spans="1:5" x14ac:dyDescent="0.25">
      <c r="A868"/>
      <c r="B868"/>
      <c r="E868"/>
    </row>
    <row r="869" spans="1:5" x14ac:dyDescent="0.25">
      <c r="A869"/>
      <c r="B869"/>
      <c r="E869"/>
    </row>
    <row r="870" spans="1:5" x14ac:dyDescent="0.25">
      <c r="A870"/>
      <c r="B870"/>
      <c r="E870"/>
    </row>
    <row r="871" spans="1:5" x14ac:dyDescent="0.25">
      <c r="A871"/>
      <c r="B871"/>
      <c r="E871"/>
    </row>
    <row r="872" spans="1:5" x14ac:dyDescent="0.25">
      <c r="A872"/>
      <c r="B872"/>
      <c r="E872"/>
    </row>
    <row r="873" spans="1:5" x14ac:dyDescent="0.25">
      <c r="A873"/>
      <c r="B873"/>
      <c r="E873"/>
    </row>
    <row r="874" spans="1:5" x14ac:dyDescent="0.25">
      <c r="A874"/>
      <c r="B874"/>
      <c r="E874"/>
    </row>
    <row r="875" spans="1:5" x14ac:dyDescent="0.25">
      <c r="A875"/>
      <c r="B875"/>
      <c r="E875"/>
    </row>
    <row r="876" spans="1:5" x14ac:dyDescent="0.25">
      <c r="A876"/>
      <c r="B876"/>
      <c r="E876"/>
    </row>
    <row r="877" spans="1:5" x14ac:dyDescent="0.25">
      <c r="A877"/>
      <c r="B877"/>
      <c r="E877"/>
    </row>
    <row r="878" spans="1:5" x14ac:dyDescent="0.25">
      <c r="A878"/>
      <c r="B878"/>
      <c r="E878"/>
    </row>
    <row r="879" spans="1:5" x14ac:dyDescent="0.25">
      <c r="A879"/>
      <c r="B879"/>
      <c r="E879"/>
    </row>
    <row r="880" spans="1:5" x14ac:dyDescent="0.25">
      <c r="A880"/>
      <c r="B880"/>
      <c r="E880"/>
    </row>
    <row r="881" spans="1:5" x14ac:dyDescent="0.25">
      <c r="A881"/>
      <c r="B881"/>
      <c r="E881"/>
    </row>
    <row r="882" spans="1:5" x14ac:dyDescent="0.25">
      <c r="A882"/>
      <c r="B882"/>
      <c r="E882"/>
    </row>
    <row r="883" spans="1:5" x14ac:dyDescent="0.25">
      <c r="A883"/>
      <c r="B883"/>
      <c r="E883"/>
    </row>
    <row r="884" spans="1:5" x14ac:dyDescent="0.25">
      <c r="A884"/>
      <c r="B884"/>
      <c r="E884"/>
    </row>
    <row r="885" spans="1:5" x14ac:dyDescent="0.25">
      <c r="A885"/>
      <c r="B885"/>
      <c r="E885"/>
    </row>
    <row r="886" spans="1:5" x14ac:dyDescent="0.25">
      <c r="A886"/>
      <c r="B886"/>
      <c r="E886"/>
    </row>
    <row r="887" spans="1:5" x14ac:dyDescent="0.25">
      <c r="A887"/>
      <c r="B887"/>
      <c r="E887"/>
    </row>
    <row r="888" spans="1:5" x14ac:dyDescent="0.25">
      <c r="A888"/>
      <c r="B888"/>
      <c r="E888"/>
    </row>
    <row r="889" spans="1:5" x14ac:dyDescent="0.25">
      <c r="A889"/>
      <c r="B889"/>
      <c r="E889"/>
    </row>
    <row r="890" spans="1:5" x14ac:dyDescent="0.25">
      <c r="A890"/>
      <c r="B890"/>
      <c r="E890"/>
    </row>
    <row r="891" spans="1:5" x14ac:dyDescent="0.25">
      <c r="A891"/>
      <c r="B891"/>
      <c r="E891"/>
    </row>
    <row r="892" spans="1:5" x14ac:dyDescent="0.25">
      <c r="A892"/>
      <c r="B892"/>
      <c r="E892"/>
    </row>
    <row r="893" spans="1:5" x14ac:dyDescent="0.25">
      <c r="A893"/>
      <c r="B893"/>
      <c r="E893"/>
    </row>
    <row r="894" spans="1:5" x14ac:dyDescent="0.25">
      <c r="A894"/>
      <c r="B894"/>
      <c r="E894"/>
    </row>
    <row r="895" spans="1:5" x14ac:dyDescent="0.25">
      <c r="A895"/>
      <c r="B895"/>
      <c r="E895"/>
    </row>
    <row r="896" spans="1:5" x14ac:dyDescent="0.25">
      <c r="A896"/>
      <c r="B896"/>
      <c r="E896"/>
    </row>
    <row r="897" spans="1:5" x14ac:dyDescent="0.25">
      <c r="A897"/>
      <c r="B897"/>
      <c r="E897"/>
    </row>
    <row r="898" spans="1:5" x14ac:dyDescent="0.25">
      <c r="A898"/>
      <c r="B898"/>
      <c r="E898"/>
    </row>
    <row r="899" spans="1:5" x14ac:dyDescent="0.25">
      <c r="A899"/>
      <c r="B899"/>
      <c r="E899"/>
    </row>
    <row r="900" spans="1:5" x14ac:dyDescent="0.25">
      <c r="A900"/>
      <c r="B900"/>
      <c r="E900"/>
    </row>
    <row r="901" spans="1:5" x14ac:dyDescent="0.25">
      <c r="A901"/>
      <c r="B901"/>
      <c r="E901"/>
    </row>
    <row r="902" spans="1:5" x14ac:dyDescent="0.25">
      <c r="A902"/>
      <c r="B902"/>
      <c r="E902"/>
    </row>
    <row r="903" spans="1:5" x14ac:dyDescent="0.25">
      <c r="A903"/>
      <c r="B903"/>
      <c r="E903"/>
    </row>
    <row r="904" spans="1:5" x14ac:dyDescent="0.25">
      <c r="A904"/>
      <c r="B904"/>
      <c r="E904"/>
    </row>
    <row r="905" spans="1:5" x14ac:dyDescent="0.25">
      <c r="A905"/>
      <c r="B905"/>
      <c r="E905"/>
    </row>
    <row r="906" spans="1:5" x14ac:dyDescent="0.25">
      <c r="A906"/>
      <c r="B906"/>
      <c r="E906"/>
    </row>
    <row r="907" spans="1:5" x14ac:dyDescent="0.25">
      <c r="A907"/>
      <c r="B907"/>
      <c r="E907"/>
    </row>
    <row r="908" spans="1:5" x14ac:dyDescent="0.25">
      <c r="A908"/>
      <c r="B908"/>
      <c r="E908"/>
    </row>
    <row r="909" spans="1:5" x14ac:dyDescent="0.25">
      <c r="A909"/>
      <c r="B909"/>
      <c r="E909"/>
    </row>
    <row r="910" spans="1:5" x14ac:dyDescent="0.25">
      <c r="A910"/>
      <c r="B910"/>
      <c r="E910"/>
    </row>
    <row r="911" spans="1:5" x14ac:dyDescent="0.25">
      <c r="A911"/>
      <c r="B911"/>
      <c r="E911"/>
    </row>
    <row r="912" spans="1:5" x14ac:dyDescent="0.25">
      <c r="A912"/>
      <c r="B912"/>
      <c r="E912"/>
    </row>
    <row r="913" spans="1:5" x14ac:dyDescent="0.25">
      <c r="A913"/>
      <c r="B913"/>
      <c r="E913"/>
    </row>
    <row r="914" spans="1:5" x14ac:dyDescent="0.25">
      <c r="A914"/>
      <c r="B914"/>
      <c r="E914"/>
    </row>
    <row r="915" spans="1:5" x14ac:dyDescent="0.25">
      <c r="A915"/>
      <c r="B915"/>
      <c r="E915"/>
    </row>
    <row r="916" spans="1:5" x14ac:dyDescent="0.25">
      <c r="A916"/>
      <c r="B916"/>
      <c r="E916"/>
    </row>
    <row r="917" spans="1:5" x14ac:dyDescent="0.25">
      <c r="A917"/>
      <c r="B917"/>
      <c r="E917"/>
    </row>
    <row r="918" spans="1:5" x14ac:dyDescent="0.25">
      <c r="A918"/>
      <c r="B918"/>
      <c r="E918"/>
    </row>
    <row r="919" spans="1:5" x14ac:dyDescent="0.25">
      <c r="A919"/>
      <c r="B919"/>
      <c r="E919"/>
    </row>
    <row r="920" spans="1:5" x14ac:dyDescent="0.25">
      <c r="A920"/>
      <c r="B920"/>
      <c r="E920"/>
    </row>
    <row r="921" spans="1:5" x14ac:dyDescent="0.25">
      <c r="A921"/>
      <c r="B921"/>
      <c r="E921"/>
    </row>
    <row r="922" spans="1:5" x14ac:dyDescent="0.25">
      <c r="A922"/>
      <c r="B922"/>
      <c r="E922"/>
    </row>
    <row r="923" spans="1:5" x14ac:dyDescent="0.25">
      <c r="A923"/>
      <c r="B923"/>
      <c r="E923"/>
    </row>
    <row r="924" spans="1:5" x14ac:dyDescent="0.25">
      <c r="A924"/>
      <c r="B924"/>
      <c r="E924"/>
    </row>
    <row r="925" spans="1:5" x14ac:dyDescent="0.25">
      <c r="A925"/>
      <c r="B925"/>
      <c r="E925"/>
    </row>
    <row r="926" spans="1:5" x14ac:dyDescent="0.25">
      <c r="A926"/>
      <c r="B926"/>
      <c r="E926"/>
    </row>
    <row r="927" spans="1:5" x14ac:dyDescent="0.25">
      <c r="A927"/>
      <c r="B927"/>
      <c r="E927"/>
    </row>
    <row r="928" spans="1:5" x14ac:dyDescent="0.25">
      <c r="A928"/>
      <c r="B928"/>
      <c r="E928"/>
    </row>
    <row r="929" spans="1:5" x14ac:dyDescent="0.25">
      <c r="A929"/>
      <c r="B929"/>
      <c r="E929"/>
    </row>
    <row r="930" spans="1:5" x14ac:dyDescent="0.25">
      <c r="A930"/>
      <c r="B930"/>
      <c r="E930"/>
    </row>
    <row r="931" spans="1:5" x14ac:dyDescent="0.25">
      <c r="A931"/>
      <c r="B931"/>
      <c r="E931"/>
    </row>
    <row r="932" spans="1:5" x14ac:dyDescent="0.25">
      <c r="A932"/>
      <c r="B932"/>
      <c r="E932"/>
    </row>
    <row r="933" spans="1:5" x14ac:dyDescent="0.25">
      <c r="A933"/>
      <c r="B933"/>
      <c r="E933"/>
    </row>
    <row r="934" spans="1:5" x14ac:dyDescent="0.25">
      <c r="A934"/>
      <c r="B934"/>
      <c r="E934"/>
    </row>
    <row r="935" spans="1:5" x14ac:dyDescent="0.25">
      <c r="A935"/>
      <c r="B935"/>
      <c r="E935"/>
    </row>
    <row r="936" spans="1:5" x14ac:dyDescent="0.25">
      <c r="A936"/>
      <c r="B936"/>
      <c r="E936"/>
    </row>
    <row r="937" spans="1:5" x14ac:dyDescent="0.25">
      <c r="A937"/>
      <c r="B937"/>
      <c r="E937"/>
    </row>
    <row r="938" spans="1:5" x14ac:dyDescent="0.25">
      <c r="A938"/>
      <c r="B938"/>
      <c r="E938"/>
    </row>
    <row r="939" spans="1:5" x14ac:dyDescent="0.25">
      <c r="A939"/>
      <c r="B939"/>
      <c r="E939"/>
    </row>
    <row r="940" spans="1:5" x14ac:dyDescent="0.25">
      <c r="A940"/>
      <c r="B940"/>
      <c r="E940"/>
    </row>
    <row r="941" spans="1:5" x14ac:dyDescent="0.25">
      <c r="A941"/>
      <c r="B941"/>
      <c r="E941"/>
    </row>
    <row r="942" spans="1:5" x14ac:dyDescent="0.25">
      <c r="A942"/>
      <c r="B942"/>
      <c r="E942"/>
    </row>
    <row r="943" spans="1:5" x14ac:dyDescent="0.25">
      <c r="A943"/>
      <c r="B943"/>
      <c r="E943"/>
    </row>
    <row r="944" spans="1:5" x14ac:dyDescent="0.25">
      <c r="A944"/>
      <c r="B944"/>
      <c r="E944"/>
    </row>
    <row r="945" spans="1:5" x14ac:dyDescent="0.25">
      <c r="A945"/>
      <c r="B945"/>
      <c r="E945"/>
    </row>
    <row r="946" spans="1:5" x14ac:dyDescent="0.25">
      <c r="A946"/>
      <c r="B946"/>
      <c r="E946"/>
    </row>
    <row r="947" spans="1:5" x14ac:dyDescent="0.25">
      <c r="A947"/>
      <c r="B947"/>
      <c r="E947"/>
    </row>
    <row r="948" spans="1:5" x14ac:dyDescent="0.25">
      <c r="A948"/>
      <c r="B948"/>
      <c r="E948"/>
    </row>
    <row r="949" spans="1:5" x14ac:dyDescent="0.25">
      <c r="A949"/>
      <c r="B949"/>
      <c r="E949"/>
    </row>
    <row r="950" spans="1:5" x14ac:dyDescent="0.25">
      <c r="A950"/>
      <c r="B950"/>
      <c r="E950"/>
    </row>
    <row r="951" spans="1:5" x14ac:dyDescent="0.25">
      <c r="A951"/>
      <c r="B951"/>
      <c r="E951"/>
    </row>
    <row r="952" spans="1:5" x14ac:dyDescent="0.25">
      <c r="A952"/>
      <c r="B952"/>
      <c r="E952"/>
    </row>
    <row r="953" spans="1:5" x14ac:dyDescent="0.25">
      <c r="A953"/>
      <c r="B953"/>
      <c r="E953"/>
    </row>
    <row r="954" spans="1:5" x14ac:dyDescent="0.25">
      <c r="A954"/>
      <c r="B954"/>
      <c r="E954"/>
    </row>
    <row r="955" spans="1:5" x14ac:dyDescent="0.25">
      <c r="A955"/>
      <c r="B955"/>
      <c r="E955"/>
    </row>
    <row r="956" spans="1:5" x14ac:dyDescent="0.25">
      <c r="A956"/>
      <c r="B956"/>
      <c r="E956"/>
    </row>
    <row r="957" spans="1:5" x14ac:dyDescent="0.25">
      <c r="A957"/>
      <c r="B957"/>
      <c r="E957"/>
    </row>
    <row r="958" spans="1:5" x14ac:dyDescent="0.25">
      <c r="A958"/>
      <c r="B958"/>
      <c r="E958"/>
    </row>
    <row r="959" spans="1:5" x14ac:dyDescent="0.25">
      <c r="A959"/>
      <c r="B959"/>
      <c r="E959"/>
    </row>
    <row r="960" spans="1:5" x14ac:dyDescent="0.25">
      <c r="A960"/>
      <c r="B960"/>
      <c r="E960"/>
    </row>
    <row r="961" spans="1:5" x14ac:dyDescent="0.25">
      <c r="A961"/>
      <c r="B961"/>
      <c r="E961"/>
    </row>
    <row r="962" spans="1:5" x14ac:dyDescent="0.25">
      <c r="A962"/>
      <c r="B962"/>
      <c r="E962"/>
    </row>
    <row r="963" spans="1:5" x14ac:dyDescent="0.25">
      <c r="A963"/>
      <c r="B963"/>
      <c r="E963"/>
    </row>
    <row r="964" spans="1:5" x14ac:dyDescent="0.25">
      <c r="A964"/>
      <c r="B964"/>
      <c r="E964"/>
    </row>
    <row r="965" spans="1:5" x14ac:dyDescent="0.25">
      <c r="A965"/>
      <c r="B965"/>
      <c r="E965"/>
    </row>
    <row r="966" spans="1:5" x14ac:dyDescent="0.25">
      <c r="A966"/>
      <c r="B966"/>
      <c r="E966"/>
    </row>
    <row r="967" spans="1:5" x14ac:dyDescent="0.25">
      <c r="A967"/>
      <c r="B967"/>
      <c r="E967"/>
    </row>
    <row r="968" spans="1:5" x14ac:dyDescent="0.25">
      <c r="A968"/>
      <c r="B968"/>
      <c r="E968"/>
    </row>
    <row r="969" spans="1:5" x14ac:dyDescent="0.25">
      <c r="A969"/>
      <c r="B969"/>
      <c r="E969"/>
    </row>
    <row r="970" spans="1:5" x14ac:dyDescent="0.25">
      <c r="A970"/>
      <c r="B970"/>
      <c r="E970"/>
    </row>
    <row r="971" spans="1:5" x14ac:dyDescent="0.25">
      <c r="A971"/>
      <c r="B971"/>
      <c r="E971"/>
    </row>
    <row r="972" spans="1:5" x14ac:dyDescent="0.25">
      <c r="A972"/>
      <c r="B972"/>
      <c r="E972"/>
    </row>
    <row r="973" spans="1:5" x14ac:dyDescent="0.25">
      <c r="A973"/>
      <c r="B973"/>
      <c r="E973"/>
    </row>
    <row r="974" spans="1:5" x14ac:dyDescent="0.25">
      <c r="A974"/>
      <c r="B974"/>
      <c r="E974"/>
    </row>
    <row r="975" spans="1:5" x14ac:dyDescent="0.25">
      <c r="A975"/>
      <c r="B975"/>
      <c r="E975"/>
    </row>
    <row r="976" spans="1:5" x14ac:dyDescent="0.25">
      <c r="A976"/>
      <c r="B976"/>
      <c r="E976"/>
    </row>
    <row r="977" spans="1:5" x14ac:dyDescent="0.25">
      <c r="A977"/>
      <c r="B977"/>
      <c r="E977"/>
    </row>
    <row r="978" spans="1:5" x14ac:dyDescent="0.25">
      <c r="A978"/>
      <c r="B978"/>
      <c r="E978"/>
    </row>
    <row r="979" spans="1:5" x14ac:dyDescent="0.25">
      <c r="A979"/>
      <c r="B979"/>
      <c r="E979"/>
    </row>
    <row r="980" spans="1:5" x14ac:dyDescent="0.25">
      <c r="A980"/>
      <c r="B980"/>
      <c r="E980"/>
    </row>
    <row r="981" spans="1:5" x14ac:dyDescent="0.25">
      <c r="A981"/>
      <c r="B981"/>
      <c r="E981"/>
    </row>
    <row r="982" spans="1:5" x14ac:dyDescent="0.25">
      <c r="A982"/>
      <c r="B982"/>
      <c r="E982"/>
    </row>
    <row r="983" spans="1:5" x14ac:dyDescent="0.25">
      <c r="A983"/>
      <c r="B983"/>
      <c r="E983"/>
    </row>
    <row r="984" spans="1:5" x14ac:dyDescent="0.25">
      <c r="A984"/>
      <c r="B984"/>
      <c r="E984"/>
    </row>
    <row r="985" spans="1:5" x14ac:dyDescent="0.25">
      <c r="A985"/>
      <c r="B985"/>
      <c r="E985"/>
    </row>
    <row r="986" spans="1:5" x14ac:dyDescent="0.25">
      <c r="A986"/>
      <c r="B986"/>
      <c r="E986"/>
    </row>
    <row r="987" spans="1:5" x14ac:dyDescent="0.25">
      <c r="A987"/>
      <c r="B987"/>
      <c r="E987"/>
    </row>
    <row r="988" spans="1:5" x14ac:dyDescent="0.25">
      <c r="A988"/>
      <c r="B988"/>
      <c r="E988"/>
    </row>
    <row r="989" spans="1:5" x14ac:dyDescent="0.25">
      <c r="A989"/>
      <c r="B989"/>
      <c r="E989"/>
    </row>
    <row r="990" spans="1:5" x14ac:dyDescent="0.25">
      <c r="A990"/>
      <c r="B990"/>
      <c r="E990"/>
    </row>
    <row r="991" spans="1:5" x14ac:dyDescent="0.25">
      <c r="A991"/>
      <c r="B991"/>
      <c r="E991"/>
    </row>
    <row r="992" spans="1:5" x14ac:dyDescent="0.25">
      <c r="A992"/>
      <c r="B992"/>
      <c r="E992"/>
    </row>
    <row r="993" spans="1:5" x14ac:dyDescent="0.25">
      <c r="A993"/>
      <c r="B993"/>
      <c r="E993"/>
    </row>
    <row r="994" spans="1:5" x14ac:dyDescent="0.25">
      <c r="A994"/>
      <c r="B994"/>
      <c r="E994"/>
    </row>
    <row r="995" spans="1:5" x14ac:dyDescent="0.25">
      <c r="A995"/>
      <c r="B995"/>
      <c r="E995"/>
    </row>
    <row r="996" spans="1:5" x14ac:dyDescent="0.25">
      <c r="A996"/>
      <c r="B996"/>
      <c r="E996"/>
    </row>
    <row r="997" spans="1:5" x14ac:dyDescent="0.25">
      <c r="A997"/>
      <c r="B997"/>
      <c r="E997"/>
    </row>
    <row r="998" spans="1:5" x14ac:dyDescent="0.25">
      <c r="A998"/>
      <c r="B998"/>
      <c r="E998"/>
    </row>
    <row r="999" spans="1:5" x14ac:dyDescent="0.25">
      <c r="A999"/>
      <c r="B999"/>
      <c r="E999"/>
    </row>
    <row r="1000" spans="1:5" x14ac:dyDescent="0.25">
      <c r="A1000"/>
      <c r="B1000"/>
      <c r="E1000"/>
    </row>
    <row r="1001" spans="1:5" x14ac:dyDescent="0.25">
      <c r="A1001"/>
      <c r="B1001"/>
      <c r="E1001"/>
    </row>
    <row r="1002" spans="1:5" x14ac:dyDescent="0.25">
      <c r="A1002"/>
      <c r="B1002"/>
      <c r="E1002"/>
    </row>
    <row r="1003" spans="1:5" x14ac:dyDescent="0.25">
      <c r="A1003"/>
      <c r="B1003"/>
      <c r="E1003"/>
    </row>
    <row r="1004" spans="1:5" x14ac:dyDescent="0.25">
      <c r="A1004"/>
      <c r="B1004"/>
      <c r="E1004"/>
    </row>
    <row r="1005" spans="1:5" x14ac:dyDescent="0.25">
      <c r="A1005"/>
      <c r="B1005"/>
      <c r="E1005"/>
    </row>
    <row r="1006" spans="1:5" x14ac:dyDescent="0.25">
      <c r="A1006"/>
      <c r="B1006"/>
      <c r="E1006"/>
    </row>
    <row r="1007" spans="1:5" x14ac:dyDescent="0.25">
      <c r="A1007"/>
      <c r="B1007"/>
      <c r="E1007"/>
    </row>
    <row r="1008" spans="1:5" x14ac:dyDescent="0.25">
      <c r="A1008"/>
      <c r="B1008"/>
      <c r="E1008"/>
    </row>
    <row r="1009" spans="1:5" x14ac:dyDescent="0.25">
      <c r="A1009"/>
      <c r="B1009"/>
      <c r="E1009"/>
    </row>
    <row r="1010" spans="1:5" x14ac:dyDescent="0.25">
      <c r="A1010"/>
      <c r="B1010"/>
      <c r="E1010"/>
    </row>
    <row r="1011" spans="1:5" x14ac:dyDescent="0.25">
      <c r="A1011"/>
      <c r="B1011"/>
      <c r="E1011"/>
    </row>
    <row r="1012" spans="1:5" x14ac:dyDescent="0.25">
      <c r="A1012"/>
      <c r="B1012"/>
      <c r="E1012"/>
    </row>
    <row r="1013" spans="1:5" x14ac:dyDescent="0.25">
      <c r="A1013"/>
      <c r="B1013"/>
      <c r="E1013"/>
    </row>
    <row r="1014" spans="1:5" x14ac:dyDescent="0.25">
      <c r="A1014"/>
      <c r="B1014"/>
      <c r="E1014"/>
    </row>
    <row r="1015" spans="1:5" x14ac:dyDescent="0.25">
      <c r="A1015"/>
      <c r="B1015"/>
      <c r="E1015"/>
    </row>
    <row r="1016" spans="1:5" x14ac:dyDescent="0.25">
      <c r="A1016"/>
      <c r="B1016"/>
      <c r="E1016"/>
    </row>
    <row r="1017" spans="1:5" x14ac:dyDescent="0.25">
      <c r="A1017"/>
      <c r="B1017"/>
      <c r="E1017"/>
    </row>
    <row r="1018" spans="1:5" x14ac:dyDescent="0.25">
      <c r="A1018"/>
      <c r="B1018"/>
      <c r="E1018"/>
    </row>
    <row r="1019" spans="1:5" x14ac:dyDescent="0.25">
      <c r="A1019"/>
      <c r="B1019"/>
      <c r="E1019"/>
    </row>
    <row r="1020" spans="1:5" x14ac:dyDescent="0.25">
      <c r="A1020"/>
      <c r="B1020"/>
      <c r="E1020"/>
    </row>
    <row r="1021" spans="1:5" x14ac:dyDescent="0.25">
      <c r="A1021"/>
      <c r="B1021"/>
      <c r="E1021"/>
    </row>
    <row r="1022" spans="1:5" x14ac:dyDescent="0.25">
      <c r="A1022"/>
      <c r="B1022"/>
      <c r="E1022"/>
    </row>
    <row r="1023" spans="1:5" x14ac:dyDescent="0.25">
      <c r="A1023"/>
      <c r="B1023"/>
      <c r="E1023"/>
    </row>
    <row r="1024" spans="1:5" x14ac:dyDescent="0.25">
      <c r="A1024"/>
      <c r="B1024"/>
      <c r="E1024"/>
    </row>
    <row r="1025" spans="1:5" x14ac:dyDescent="0.25">
      <c r="A1025"/>
      <c r="B1025"/>
      <c r="E1025"/>
    </row>
    <row r="1026" spans="1:5" x14ac:dyDescent="0.25">
      <c r="A1026"/>
      <c r="B1026"/>
      <c r="E1026"/>
    </row>
    <row r="1027" spans="1:5" x14ac:dyDescent="0.25">
      <c r="A1027"/>
      <c r="B1027"/>
      <c r="E1027"/>
    </row>
    <row r="1028" spans="1:5" x14ac:dyDescent="0.25">
      <c r="A1028"/>
      <c r="B1028"/>
      <c r="E1028"/>
    </row>
    <row r="1029" spans="1:5" x14ac:dyDescent="0.25">
      <c r="A1029"/>
      <c r="B1029"/>
      <c r="E1029"/>
    </row>
    <row r="1030" spans="1:5" x14ac:dyDescent="0.25">
      <c r="A1030"/>
      <c r="B1030"/>
      <c r="E1030"/>
    </row>
    <row r="1031" spans="1:5" x14ac:dyDescent="0.25">
      <c r="A1031"/>
      <c r="B1031"/>
      <c r="E1031"/>
    </row>
    <row r="1032" spans="1:5" x14ac:dyDescent="0.25">
      <c r="A1032"/>
      <c r="B1032"/>
      <c r="E1032"/>
    </row>
    <row r="1033" spans="1:5" x14ac:dyDescent="0.25">
      <c r="A1033"/>
      <c r="B1033"/>
      <c r="E1033"/>
    </row>
    <row r="1034" spans="1:5" x14ac:dyDescent="0.25">
      <c r="A1034"/>
      <c r="B1034"/>
      <c r="E1034"/>
    </row>
    <row r="1035" spans="1:5" x14ac:dyDescent="0.25">
      <c r="A1035"/>
      <c r="B1035"/>
      <c r="E1035"/>
    </row>
    <row r="1036" spans="1:5" x14ac:dyDescent="0.25">
      <c r="A1036"/>
      <c r="B1036"/>
      <c r="E1036"/>
    </row>
    <row r="1037" spans="1:5" x14ac:dyDescent="0.25">
      <c r="A1037"/>
      <c r="B1037"/>
      <c r="E1037"/>
    </row>
    <row r="1038" spans="1:5" x14ac:dyDescent="0.25">
      <c r="A1038"/>
      <c r="B1038"/>
      <c r="E1038"/>
    </row>
    <row r="1039" spans="1:5" x14ac:dyDescent="0.25">
      <c r="A1039"/>
      <c r="B1039"/>
      <c r="E1039"/>
    </row>
    <row r="1040" spans="1:5" x14ac:dyDescent="0.25">
      <c r="A1040"/>
      <c r="B1040"/>
      <c r="E1040"/>
    </row>
    <row r="1041" spans="1:5" x14ac:dyDescent="0.25">
      <c r="A1041"/>
      <c r="B1041"/>
      <c r="E1041"/>
    </row>
    <row r="1042" spans="1:5" x14ac:dyDescent="0.25">
      <c r="A1042"/>
      <c r="B1042"/>
      <c r="E1042"/>
    </row>
    <row r="1043" spans="1:5" x14ac:dyDescent="0.25">
      <c r="A1043"/>
      <c r="B1043"/>
      <c r="E1043"/>
    </row>
    <row r="1044" spans="1:5" x14ac:dyDescent="0.25">
      <c r="A1044"/>
      <c r="B1044"/>
      <c r="E1044"/>
    </row>
    <row r="1045" spans="1:5" x14ac:dyDescent="0.25">
      <c r="A1045"/>
      <c r="B1045"/>
      <c r="E1045"/>
    </row>
    <row r="1046" spans="1:5" x14ac:dyDescent="0.25">
      <c r="A1046"/>
      <c r="B1046"/>
      <c r="E1046"/>
    </row>
    <row r="1047" spans="1:5" x14ac:dyDescent="0.25">
      <c r="A1047"/>
      <c r="B1047"/>
      <c r="E1047"/>
    </row>
    <row r="1048" spans="1:5" x14ac:dyDescent="0.25">
      <c r="A1048"/>
      <c r="B1048"/>
      <c r="E1048"/>
    </row>
    <row r="1049" spans="1:5" x14ac:dyDescent="0.25">
      <c r="A1049"/>
      <c r="B1049"/>
      <c r="E1049"/>
    </row>
    <row r="1050" spans="1:5" x14ac:dyDescent="0.25">
      <c r="A1050"/>
      <c r="B1050"/>
      <c r="E1050"/>
    </row>
    <row r="1051" spans="1:5" x14ac:dyDescent="0.25">
      <c r="A1051"/>
      <c r="B1051"/>
      <c r="E1051"/>
    </row>
    <row r="1052" spans="1:5" x14ac:dyDescent="0.25">
      <c r="A1052"/>
      <c r="B1052"/>
      <c r="E1052"/>
    </row>
    <row r="1053" spans="1:5" x14ac:dyDescent="0.25">
      <c r="A1053"/>
      <c r="B1053"/>
      <c r="E1053"/>
    </row>
    <row r="1054" spans="1:5" x14ac:dyDescent="0.25">
      <c r="A1054"/>
      <c r="B1054"/>
      <c r="E1054"/>
    </row>
    <row r="1055" spans="1:5" x14ac:dyDescent="0.25">
      <c r="A1055"/>
      <c r="B1055"/>
      <c r="E1055"/>
    </row>
    <row r="1056" spans="1:5" x14ac:dyDescent="0.25">
      <c r="A1056"/>
      <c r="B1056"/>
      <c r="E1056"/>
    </row>
    <row r="1057" spans="1:5" x14ac:dyDescent="0.25">
      <c r="A1057"/>
      <c r="B1057"/>
      <c r="E1057"/>
    </row>
    <row r="1058" spans="1:5" x14ac:dyDescent="0.25">
      <c r="A1058"/>
      <c r="B1058"/>
      <c r="E1058"/>
    </row>
    <row r="1059" spans="1:5" x14ac:dyDescent="0.25">
      <c r="A1059"/>
      <c r="B1059"/>
      <c r="E1059"/>
    </row>
    <row r="1060" spans="1:5" x14ac:dyDescent="0.25">
      <c r="A1060"/>
      <c r="B1060"/>
      <c r="E1060"/>
    </row>
    <row r="1061" spans="1:5" x14ac:dyDescent="0.25">
      <c r="A1061"/>
      <c r="B1061"/>
      <c r="E1061"/>
    </row>
    <row r="1062" spans="1:5" x14ac:dyDescent="0.25">
      <c r="A1062"/>
      <c r="B1062"/>
      <c r="E1062"/>
    </row>
    <row r="1063" spans="1:5" x14ac:dyDescent="0.25">
      <c r="A1063"/>
      <c r="B1063"/>
      <c r="E1063"/>
    </row>
    <row r="1064" spans="1:5" x14ac:dyDescent="0.25">
      <c r="A1064"/>
      <c r="B1064"/>
      <c r="E1064"/>
    </row>
    <row r="1065" spans="1:5" x14ac:dyDescent="0.25">
      <c r="A1065"/>
      <c r="B1065"/>
      <c r="E1065"/>
    </row>
    <row r="1066" spans="1:5" x14ac:dyDescent="0.25">
      <c r="A1066"/>
      <c r="B1066"/>
      <c r="E1066"/>
    </row>
    <row r="1067" spans="1:5" x14ac:dyDescent="0.25">
      <c r="A1067"/>
      <c r="B1067"/>
      <c r="E1067"/>
    </row>
    <row r="1068" spans="1:5" x14ac:dyDescent="0.25">
      <c r="A1068"/>
      <c r="B1068"/>
      <c r="E1068"/>
    </row>
    <row r="1069" spans="1:5" x14ac:dyDescent="0.25">
      <c r="A1069"/>
      <c r="B1069"/>
      <c r="E1069"/>
    </row>
    <row r="1070" spans="1:5" x14ac:dyDescent="0.25">
      <c r="A1070"/>
      <c r="B1070"/>
      <c r="E1070"/>
    </row>
    <row r="1071" spans="1:5" x14ac:dyDescent="0.25">
      <c r="A1071"/>
      <c r="B1071"/>
      <c r="E1071"/>
    </row>
    <row r="1072" spans="1:5" x14ac:dyDescent="0.25">
      <c r="A1072"/>
      <c r="B1072"/>
      <c r="E1072"/>
    </row>
    <row r="1073" spans="1:5" x14ac:dyDescent="0.25">
      <c r="A1073"/>
      <c r="B1073"/>
      <c r="E1073"/>
    </row>
    <row r="1074" spans="1:5" x14ac:dyDescent="0.25">
      <c r="A1074"/>
      <c r="B1074"/>
      <c r="E1074"/>
    </row>
    <row r="1075" spans="1:5" x14ac:dyDescent="0.25">
      <c r="A1075"/>
      <c r="B1075"/>
      <c r="E1075"/>
    </row>
    <row r="1076" spans="1:5" x14ac:dyDescent="0.25">
      <c r="A1076"/>
      <c r="B1076"/>
      <c r="E1076"/>
    </row>
    <row r="1077" spans="1:5" x14ac:dyDescent="0.25">
      <c r="A1077"/>
      <c r="B1077"/>
      <c r="E1077"/>
    </row>
    <row r="1078" spans="1:5" x14ac:dyDescent="0.25">
      <c r="A1078"/>
      <c r="B1078"/>
      <c r="E1078"/>
    </row>
    <row r="1079" spans="1:5" x14ac:dyDescent="0.25">
      <c r="A1079"/>
      <c r="B1079"/>
      <c r="E1079"/>
    </row>
    <row r="1080" spans="1:5" x14ac:dyDescent="0.25">
      <c r="A1080"/>
      <c r="B1080"/>
      <c r="E1080"/>
    </row>
    <row r="1081" spans="1:5" x14ac:dyDescent="0.25">
      <c r="A1081"/>
      <c r="B1081"/>
      <c r="E1081"/>
    </row>
    <row r="1082" spans="1:5" x14ac:dyDescent="0.25">
      <c r="A1082"/>
      <c r="B1082"/>
      <c r="E1082"/>
    </row>
    <row r="1083" spans="1:5" x14ac:dyDescent="0.25">
      <c r="A1083"/>
      <c r="B1083"/>
      <c r="E1083"/>
    </row>
    <row r="1084" spans="1:5" x14ac:dyDescent="0.25">
      <c r="A1084"/>
      <c r="B1084"/>
      <c r="E1084"/>
    </row>
    <row r="1085" spans="1:5" x14ac:dyDescent="0.25">
      <c r="A1085"/>
      <c r="B1085"/>
      <c r="E1085"/>
    </row>
    <row r="1086" spans="1:5" x14ac:dyDescent="0.25">
      <c r="A1086"/>
      <c r="B1086"/>
      <c r="E1086"/>
    </row>
    <row r="1087" spans="1:5" x14ac:dyDescent="0.25">
      <c r="A1087"/>
      <c r="B1087"/>
      <c r="E1087"/>
    </row>
    <row r="1088" spans="1:5" x14ac:dyDescent="0.25">
      <c r="A1088"/>
      <c r="B1088"/>
      <c r="E1088"/>
    </row>
    <row r="1089" spans="1:5" x14ac:dyDescent="0.25">
      <c r="A1089"/>
      <c r="B1089"/>
      <c r="E1089"/>
    </row>
    <row r="1090" spans="1:5" x14ac:dyDescent="0.25">
      <c r="A1090"/>
      <c r="B1090"/>
      <c r="E1090"/>
    </row>
    <row r="1091" spans="1:5" x14ac:dyDescent="0.25">
      <c r="A1091"/>
      <c r="B1091"/>
      <c r="E1091"/>
    </row>
    <row r="1092" spans="1:5" x14ac:dyDescent="0.25">
      <c r="A1092"/>
      <c r="B1092"/>
      <c r="E1092"/>
    </row>
    <row r="1093" spans="1:5" x14ac:dyDescent="0.25">
      <c r="A1093"/>
      <c r="B1093"/>
      <c r="E1093"/>
    </row>
    <row r="1094" spans="1:5" x14ac:dyDescent="0.25">
      <c r="A1094"/>
      <c r="B1094"/>
      <c r="E1094"/>
    </row>
    <row r="1095" spans="1:5" x14ac:dyDescent="0.25">
      <c r="A1095"/>
      <c r="B1095"/>
      <c r="E1095"/>
    </row>
    <row r="1096" spans="1:5" x14ac:dyDescent="0.25">
      <c r="A1096"/>
      <c r="B1096"/>
      <c r="E1096"/>
    </row>
    <row r="1097" spans="1:5" x14ac:dyDescent="0.25">
      <c r="A1097"/>
      <c r="B1097"/>
      <c r="E1097"/>
    </row>
    <row r="1098" spans="1:5" x14ac:dyDescent="0.25">
      <c r="A1098"/>
      <c r="B1098"/>
      <c r="E1098"/>
    </row>
    <row r="1099" spans="1:5" x14ac:dyDescent="0.25">
      <c r="A1099"/>
      <c r="B1099"/>
      <c r="E1099"/>
    </row>
    <row r="1100" spans="1:5" x14ac:dyDescent="0.25">
      <c r="A1100"/>
      <c r="B1100"/>
      <c r="E1100"/>
    </row>
    <row r="1101" spans="1:5" x14ac:dyDescent="0.25">
      <c r="A1101"/>
      <c r="B1101"/>
      <c r="E1101"/>
    </row>
    <row r="1102" spans="1:5" x14ac:dyDescent="0.25">
      <c r="A1102"/>
      <c r="B1102"/>
      <c r="E1102"/>
    </row>
    <row r="1103" spans="1:5" x14ac:dyDescent="0.25">
      <c r="A1103"/>
      <c r="B1103"/>
      <c r="E1103"/>
    </row>
    <row r="1104" spans="1:5" x14ac:dyDescent="0.25">
      <c r="A1104"/>
      <c r="B1104"/>
      <c r="E1104"/>
    </row>
    <row r="1105" spans="1:5" x14ac:dyDescent="0.25">
      <c r="A1105"/>
      <c r="B1105"/>
      <c r="E1105"/>
    </row>
    <row r="1106" spans="1:5" x14ac:dyDescent="0.25">
      <c r="A1106"/>
      <c r="B1106"/>
      <c r="E1106"/>
    </row>
    <row r="1107" spans="1:5" x14ac:dyDescent="0.25">
      <c r="A1107"/>
      <c r="B1107"/>
      <c r="E1107"/>
    </row>
    <row r="1108" spans="1:5" x14ac:dyDescent="0.25">
      <c r="A1108"/>
      <c r="B1108"/>
      <c r="E1108"/>
    </row>
    <row r="1109" spans="1:5" x14ac:dyDescent="0.25">
      <c r="A1109"/>
      <c r="B1109"/>
      <c r="E1109"/>
    </row>
    <row r="1110" spans="1:5" x14ac:dyDescent="0.25">
      <c r="A1110"/>
      <c r="B1110"/>
      <c r="E1110"/>
    </row>
    <row r="1111" spans="1:5" x14ac:dyDescent="0.25">
      <c r="A1111"/>
      <c r="B1111"/>
      <c r="E1111"/>
    </row>
    <row r="1112" spans="1:5" x14ac:dyDescent="0.25">
      <c r="A1112"/>
      <c r="B1112"/>
      <c r="E1112"/>
    </row>
    <row r="1113" spans="1:5" x14ac:dyDescent="0.25">
      <c r="A1113"/>
      <c r="B1113"/>
      <c r="E1113"/>
    </row>
    <row r="1114" spans="1:5" x14ac:dyDescent="0.25">
      <c r="A1114"/>
      <c r="B1114"/>
      <c r="E1114"/>
    </row>
    <row r="1115" spans="1:5" x14ac:dyDescent="0.25">
      <c r="A1115"/>
      <c r="B1115"/>
      <c r="E1115"/>
    </row>
    <row r="1116" spans="1:5" x14ac:dyDescent="0.25">
      <c r="A1116"/>
      <c r="B1116"/>
      <c r="E1116"/>
    </row>
    <row r="1117" spans="1:5" x14ac:dyDescent="0.25">
      <c r="A1117"/>
      <c r="B1117"/>
      <c r="E1117"/>
    </row>
    <row r="1118" spans="1:5" x14ac:dyDescent="0.25">
      <c r="A1118"/>
      <c r="B1118"/>
      <c r="E1118"/>
    </row>
    <row r="1119" spans="1:5" x14ac:dyDescent="0.25">
      <c r="A1119"/>
      <c r="B1119"/>
      <c r="E1119"/>
    </row>
    <row r="1120" spans="1:5" x14ac:dyDescent="0.25">
      <c r="A1120"/>
      <c r="B1120"/>
      <c r="E1120"/>
    </row>
    <row r="1121" spans="1:5" x14ac:dyDescent="0.25">
      <c r="A1121"/>
      <c r="B1121"/>
      <c r="E1121"/>
    </row>
    <row r="1122" spans="1:5" x14ac:dyDescent="0.25">
      <c r="A1122"/>
      <c r="B1122"/>
      <c r="E1122"/>
    </row>
    <row r="1123" spans="1:5" x14ac:dyDescent="0.25">
      <c r="A1123"/>
      <c r="B1123"/>
      <c r="E1123"/>
    </row>
    <row r="1124" spans="1:5" x14ac:dyDescent="0.25">
      <c r="A1124"/>
      <c r="B1124"/>
      <c r="E1124"/>
    </row>
    <row r="1125" spans="1:5" x14ac:dyDescent="0.25">
      <c r="A1125"/>
      <c r="B1125"/>
      <c r="E1125"/>
    </row>
    <row r="1126" spans="1:5" x14ac:dyDescent="0.25">
      <c r="A1126"/>
      <c r="B1126"/>
      <c r="E1126"/>
    </row>
    <row r="1127" spans="1:5" x14ac:dyDescent="0.25">
      <c r="A1127"/>
      <c r="B1127"/>
      <c r="E1127"/>
    </row>
    <row r="1128" spans="1:5" x14ac:dyDescent="0.25">
      <c r="A1128"/>
      <c r="B1128"/>
      <c r="E1128"/>
    </row>
    <row r="1129" spans="1:5" x14ac:dyDescent="0.25">
      <c r="A1129"/>
      <c r="B1129"/>
      <c r="E1129"/>
    </row>
    <row r="1130" spans="1:5" x14ac:dyDescent="0.25">
      <c r="A1130"/>
      <c r="B1130"/>
      <c r="E1130"/>
    </row>
    <row r="1131" spans="1:5" x14ac:dyDescent="0.25">
      <c r="A1131"/>
      <c r="B1131"/>
      <c r="E1131"/>
    </row>
    <row r="1132" spans="1:5" x14ac:dyDescent="0.25">
      <c r="A1132"/>
      <c r="B1132"/>
      <c r="E1132"/>
    </row>
    <row r="1133" spans="1:5" x14ac:dyDescent="0.25">
      <c r="A1133"/>
      <c r="B1133"/>
      <c r="E1133"/>
    </row>
    <row r="1134" spans="1:5" x14ac:dyDescent="0.25">
      <c r="A1134"/>
      <c r="B1134"/>
      <c r="E1134"/>
    </row>
    <row r="1135" spans="1:5" x14ac:dyDescent="0.25">
      <c r="A1135"/>
      <c r="B1135"/>
      <c r="E1135"/>
    </row>
    <row r="1136" spans="1:5" x14ac:dyDescent="0.25">
      <c r="A1136"/>
      <c r="B1136"/>
      <c r="E1136"/>
    </row>
    <row r="1137" spans="1:5" x14ac:dyDescent="0.25">
      <c r="A1137"/>
      <c r="B1137"/>
      <c r="E1137"/>
    </row>
    <row r="1138" spans="1:5" x14ac:dyDescent="0.25">
      <c r="A1138"/>
      <c r="B1138"/>
      <c r="E1138"/>
    </row>
    <row r="1139" spans="1:5" x14ac:dyDescent="0.25">
      <c r="A1139"/>
      <c r="B1139"/>
      <c r="E1139"/>
    </row>
    <row r="1140" spans="1:5" x14ac:dyDescent="0.25">
      <c r="A1140"/>
      <c r="B1140"/>
      <c r="E1140"/>
    </row>
    <row r="1141" spans="1:5" x14ac:dyDescent="0.25">
      <c r="A1141"/>
      <c r="B1141"/>
      <c r="E1141"/>
    </row>
    <row r="1142" spans="1:5" x14ac:dyDescent="0.25">
      <c r="A1142"/>
      <c r="B1142"/>
      <c r="E1142"/>
    </row>
    <row r="1143" spans="1:5" x14ac:dyDescent="0.25">
      <c r="A1143"/>
      <c r="B1143"/>
      <c r="E1143"/>
    </row>
    <row r="1144" spans="1:5" x14ac:dyDescent="0.25">
      <c r="A1144"/>
      <c r="B1144"/>
      <c r="E1144"/>
    </row>
    <row r="1145" spans="1:5" x14ac:dyDescent="0.25">
      <c r="A1145"/>
      <c r="B1145"/>
      <c r="E1145"/>
    </row>
    <row r="1146" spans="1:5" x14ac:dyDescent="0.25">
      <c r="A1146"/>
      <c r="B1146"/>
      <c r="E1146"/>
    </row>
    <row r="1147" spans="1:5" x14ac:dyDescent="0.25">
      <c r="A1147"/>
      <c r="B1147"/>
      <c r="E1147"/>
    </row>
    <row r="1148" spans="1:5" x14ac:dyDescent="0.25">
      <c r="A1148"/>
      <c r="B1148"/>
      <c r="E1148"/>
    </row>
    <row r="1149" spans="1:5" x14ac:dyDescent="0.25">
      <c r="A1149"/>
      <c r="B1149"/>
      <c r="E1149"/>
    </row>
    <row r="1150" spans="1:5" x14ac:dyDescent="0.25">
      <c r="A1150"/>
      <c r="B1150"/>
      <c r="E1150"/>
    </row>
    <row r="1151" spans="1:5" x14ac:dyDescent="0.25">
      <c r="A1151"/>
      <c r="B1151"/>
      <c r="E1151"/>
    </row>
    <row r="1152" spans="1:5" x14ac:dyDescent="0.25">
      <c r="A1152"/>
      <c r="B1152"/>
      <c r="E1152"/>
    </row>
    <row r="1153" spans="1:5" x14ac:dyDescent="0.25">
      <c r="A1153"/>
      <c r="B1153"/>
      <c r="E1153"/>
    </row>
    <row r="1154" spans="1:5" x14ac:dyDescent="0.25">
      <c r="A1154"/>
      <c r="B1154"/>
      <c r="E1154"/>
    </row>
    <row r="1155" spans="1:5" x14ac:dyDescent="0.25">
      <c r="A1155"/>
      <c r="B1155"/>
      <c r="E1155"/>
    </row>
    <row r="1156" spans="1:5" x14ac:dyDescent="0.25">
      <c r="A1156"/>
      <c r="B1156"/>
      <c r="E1156"/>
    </row>
    <row r="1157" spans="1:5" x14ac:dyDescent="0.25">
      <c r="A1157"/>
      <c r="B1157"/>
      <c r="E1157"/>
    </row>
    <row r="1158" spans="1:5" x14ac:dyDescent="0.25">
      <c r="A1158"/>
      <c r="B1158"/>
      <c r="E1158"/>
    </row>
    <row r="1159" spans="1:5" x14ac:dyDescent="0.25">
      <c r="A1159"/>
      <c r="B1159"/>
      <c r="E1159"/>
    </row>
    <row r="1160" spans="1:5" x14ac:dyDescent="0.25">
      <c r="A1160"/>
      <c r="B1160"/>
      <c r="E1160"/>
    </row>
    <row r="1161" spans="1:5" x14ac:dyDescent="0.25">
      <c r="A1161"/>
      <c r="B1161"/>
      <c r="E1161"/>
    </row>
    <row r="1162" spans="1:5" x14ac:dyDescent="0.25">
      <c r="A1162"/>
      <c r="B1162"/>
      <c r="E1162"/>
    </row>
    <row r="1163" spans="1:5" x14ac:dyDescent="0.25">
      <c r="A1163"/>
      <c r="B1163"/>
      <c r="E1163"/>
    </row>
    <row r="1164" spans="1:5" x14ac:dyDescent="0.25">
      <c r="A1164"/>
      <c r="B1164"/>
      <c r="E1164"/>
    </row>
    <row r="1165" spans="1:5" x14ac:dyDescent="0.25">
      <c r="A1165"/>
      <c r="B1165"/>
      <c r="E1165"/>
    </row>
    <row r="1166" spans="1:5" x14ac:dyDescent="0.25">
      <c r="A1166"/>
      <c r="B1166"/>
      <c r="E1166"/>
    </row>
    <row r="1167" spans="1:5" x14ac:dyDescent="0.25">
      <c r="A1167"/>
      <c r="B1167"/>
      <c r="E1167"/>
    </row>
    <row r="1168" spans="1:5" x14ac:dyDescent="0.25">
      <c r="A1168"/>
      <c r="B1168"/>
      <c r="E1168"/>
    </row>
    <row r="1169" spans="1:5" x14ac:dyDescent="0.25">
      <c r="A1169"/>
      <c r="B1169"/>
      <c r="E1169"/>
    </row>
    <row r="1170" spans="1:5" x14ac:dyDescent="0.25">
      <c r="A1170"/>
      <c r="B1170"/>
      <c r="E1170"/>
    </row>
    <row r="1171" spans="1:5" x14ac:dyDescent="0.25">
      <c r="A1171"/>
      <c r="B1171"/>
      <c r="E1171"/>
    </row>
    <row r="1172" spans="1:5" x14ac:dyDescent="0.25">
      <c r="A1172"/>
      <c r="B1172"/>
      <c r="E1172"/>
    </row>
    <row r="1173" spans="1:5" x14ac:dyDescent="0.25">
      <c r="A1173"/>
      <c r="B1173"/>
      <c r="E1173"/>
    </row>
    <row r="1174" spans="1:5" x14ac:dyDescent="0.25">
      <c r="A1174"/>
      <c r="B1174"/>
      <c r="E1174"/>
    </row>
    <row r="1175" spans="1:5" x14ac:dyDescent="0.25">
      <c r="A1175"/>
      <c r="B1175"/>
      <c r="E1175"/>
    </row>
    <row r="1176" spans="1:5" x14ac:dyDescent="0.25">
      <c r="A1176"/>
      <c r="B1176"/>
      <c r="E1176"/>
    </row>
    <row r="1177" spans="1:5" x14ac:dyDescent="0.25">
      <c r="A1177"/>
      <c r="B1177"/>
      <c r="E1177"/>
    </row>
    <row r="1178" spans="1:5" x14ac:dyDescent="0.25">
      <c r="A1178"/>
      <c r="B1178"/>
      <c r="E1178"/>
    </row>
    <row r="1179" spans="1:5" x14ac:dyDescent="0.25">
      <c r="A1179"/>
      <c r="B1179"/>
      <c r="E1179"/>
    </row>
    <row r="1180" spans="1:5" x14ac:dyDescent="0.25">
      <c r="A1180"/>
      <c r="B1180"/>
      <c r="E1180"/>
    </row>
    <row r="1181" spans="1:5" x14ac:dyDescent="0.25">
      <c r="A1181"/>
      <c r="B1181"/>
      <c r="E1181"/>
    </row>
    <row r="1182" spans="1:5" x14ac:dyDescent="0.25">
      <c r="A1182"/>
      <c r="B1182"/>
      <c r="E1182"/>
    </row>
    <row r="1183" spans="1:5" x14ac:dyDescent="0.25">
      <c r="A1183"/>
      <c r="B1183"/>
      <c r="E1183"/>
    </row>
    <row r="1184" spans="1:5" x14ac:dyDescent="0.25">
      <c r="A1184"/>
      <c r="B1184"/>
      <c r="E1184"/>
    </row>
    <row r="1185" spans="1:5" x14ac:dyDescent="0.25">
      <c r="A1185"/>
      <c r="B1185"/>
      <c r="E1185"/>
    </row>
    <row r="1186" spans="1:5" x14ac:dyDescent="0.25">
      <c r="A1186"/>
      <c r="B1186"/>
      <c r="E1186"/>
    </row>
    <row r="1187" spans="1:5" x14ac:dyDescent="0.25">
      <c r="A1187"/>
      <c r="B1187"/>
      <c r="E1187"/>
    </row>
    <row r="1188" spans="1:5" x14ac:dyDescent="0.25">
      <c r="A1188"/>
      <c r="B1188"/>
      <c r="E1188"/>
    </row>
    <row r="1189" spans="1:5" x14ac:dyDescent="0.25">
      <c r="A1189"/>
      <c r="B1189"/>
      <c r="E1189"/>
    </row>
    <row r="1190" spans="1:5" x14ac:dyDescent="0.25">
      <c r="A1190"/>
      <c r="B1190"/>
      <c r="E1190"/>
    </row>
    <row r="1191" spans="1:5" x14ac:dyDescent="0.25">
      <c r="A1191"/>
      <c r="B1191"/>
      <c r="E1191"/>
    </row>
    <row r="1192" spans="1:5" x14ac:dyDescent="0.25">
      <c r="A1192"/>
      <c r="B1192"/>
      <c r="E1192"/>
    </row>
    <row r="1193" spans="1:5" x14ac:dyDescent="0.25">
      <c r="A1193"/>
      <c r="B1193"/>
      <c r="E1193"/>
    </row>
    <row r="1194" spans="1:5" x14ac:dyDescent="0.25">
      <c r="A1194"/>
      <c r="B1194"/>
      <c r="E1194"/>
    </row>
    <row r="1195" spans="1:5" x14ac:dyDescent="0.25">
      <c r="A1195"/>
      <c r="B1195"/>
      <c r="E1195"/>
    </row>
    <row r="1196" spans="1:5" x14ac:dyDescent="0.25">
      <c r="A1196"/>
      <c r="B1196"/>
      <c r="E1196"/>
    </row>
    <row r="1197" spans="1:5" x14ac:dyDescent="0.25">
      <c r="A1197"/>
      <c r="B1197"/>
      <c r="E1197"/>
    </row>
    <row r="1198" spans="1:5" x14ac:dyDescent="0.25">
      <c r="A1198"/>
      <c r="B1198"/>
      <c r="E1198"/>
    </row>
    <row r="1199" spans="1:5" x14ac:dyDescent="0.25">
      <c r="A1199"/>
      <c r="B1199"/>
      <c r="E1199"/>
    </row>
    <row r="1200" spans="1:5" x14ac:dyDescent="0.25">
      <c r="A1200"/>
      <c r="B1200"/>
      <c r="E1200"/>
    </row>
    <row r="1201" spans="1:5" x14ac:dyDescent="0.25">
      <c r="A1201"/>
      <c r="B1201"/>
      <c r="E1201"/>
    </row>
    <row r="1202" spans="1:5" x14ac:dyDescent="0.25">
      <c r="A1202"/>
      <c r="B1202"/>
      <c r="E1202"/>
    </row>
    <row r="1203" spans="1:5" x14ac:dyDescent="0.25">
      <c r="A1203"/>
      <c r="B1203"/>
      <c r="E1203"/>
    </row>
    <row r="1204" spans="1:5" x14ac:dyDescent="0.25">
      <c r="A1204"/>
      <c r="B1204"/>
      <c r="E1204"/>
    </row>
    <row r="1205" spans="1:5" x14ac:dyDescent="0.25">
      <c r="A1205"/>
      <c r="B1205"/>
      <c r="E1205"/>
    </row>
    <row r="1206" spans="1:5" x14ac:dyDescent="0.25">
      <c r="A1206"/>
      <c r="B1206"/>
      <c r="E1206"/>
    </row>
    <row r="1207" spans="1:5" x14ac:dyDescent="0.25">
      <c r="A1207"/>
      <c r="B1207"/>
      <c r="E1207"/>
    </row>
    <row r="1208" spans="1:5" x14ac:dyDescent="0.25">
      <c r="A1208"/>
      <c r="B1208"/>
      <c r="E1208"/>
    </row>
    <row r="1209" spans="1:5" x14ac:dyDescent="0.25">
      <c r="A1209"/>
      <c r="B1209"/>
      <c r="E1209"/>
    </row>
    <row r="1210" spans="1:5" x14ac:dyDescent="0.25">
      <c r="A1210"/>
      <c r="B1210"/>
      <c r="E1210"/>
    </row>
    <row r="1211" spans="1:5" x14ac:dyDescent="0.25">
      <c r="A1211"/>
      <c r="B1211"/>
      <c r="E1211"/>
    </row>
    <row r="1212" spans="1:5" x14ac:dyDescent="0.25">
      <c r="A1212"/>
      <c r="B1212"/>
      <c r="E1212"/>
    </row>
    <row r="1213" spans="1:5" x14ac:dyDescent="0.25">
      <c r="A1213"/>
      <c r="B1213"/>
      <c r="E1213"/>
    </row>
    <row r="1214" spans="1:5" x14ac:dyDescent="0.25">
      <c r="A1214"/>
      <c r="B1214"/>
      <c r="E1214"/>
    </row>
    <row r="1215" spans="1:5" x14ac:dyDescent="0.25">
      <c r="A1215"/>
      <c r="B1215"/>
      <c r="E1215"/>
    </row>
    <row r="1216" spans="1:5" x14ac:dyDescent="0.25">
      <c r="A1216"/>
      <c r="B1216"/>
      <c r="E1216"/>
    </row>
    <row r="1217" spans="1:5" x14ac:dyDescent="0.25">
      <c r="A1217"/>
      <c r="B1217"/>
      <c r="E1217"/>
    </row>
    <row r="1218" spans="1:5" x14ac:dyDescent="0.25">
      <c r="A1218"/>
      <c r="B1218"/>
      <c r="E1218"/>
    </row>
    <row r="1219" spans="1:5" x14ac:dyDescent="0.25">
      <c r="A1219"/>
      <c r="B1219"/>
      <c r="E1219"/>
    </row>
    <row r="1220" spans="1:5" x14ac:dyDescent="0.25">
      <c r="A1220"/>
      <c r="B1220"/>
      <c r="E1220"/>
    </row>
    <row r="1221" spans="1:5" x14ac:dyDescent="0.25">
      <c r="A1221"/>
      <c r="B1221"/>
      <c r="E1221"/>
    </row>
    <row r="1222" spans="1:5" x14ac:dyDescent="0.25">
      <c r="A1222"/>
      <c r="B1222"/>
      <c r="E1222"/>
    </row>
    <row r="1223" spans="1:5" x14ac:dyDescent="0.25">
      <c r="A1223"/>
      <c r="B1223"/>
      <c r="E1223"/>
    </row>
    <row r="1224" spans="1:5" x14ac:dyDescent="0.25">
      <c r="A1224"/>
      <c r="B1224"/>
      <c r="E1224"/>
    </row>
    <row r="1225" spans="1:5" x14ac:dyDescent="0.25">
      <c r="A1225"/>
      <c r="B1225"/>
      <c r="E1225"/>
    </row>
    <row r="1226" spans="1:5" x14ac:dyDescent="0.25">
      <c r="A1226"/>
      <c r="B1226"/>
      <c r="E1226"/>
    </row>
    <row r="1227" spans="1:5" x14ac:dyDescent="0.25">
      <c r="A1227"/>
      <c r="B1227"/>
      <c r="E1227"/>
    </row>
    <row r="1228" spans="1:5" x14ac:dyDescent="0.25">
      <c r="A1228"/>
      <c r="B1228"/>
      <c r="E1228"/>
    </row>
    <row r="1229" spans="1:5" x14ac:dyDescent="0.25">
      <c r="A1229"/>
      <c r="B1229"/>
      <c r="E1229"/>
    </row>
    <row r="1230" spans="1:5" x14ac:dyDescent="0.25">
      <c r="A1230"/>
      <c r="B1230"/>
      <c r="E1230"/>
    </row>
    <row r="1231" spans="1:5" x14ac:dyDescent="0.25">
      <c r="A1231"/>
      <c r="B1231"/>
      <c r="E1231"/>
    </row>
    <row r="1232" spans="1:5" x14ac:dyDescent="0.25">
      <c r="A1232"/>
      <c r="B1232"/>
      <c r="E1232"/>
    </row>
    <row r="1233" spans="1:5" x14ac:dyDescent="0.25">
      <c r="A1233"/>
      <c r="B1233"/>
      <c r="E1233"/>
    </row>
    <row r="1234" spans="1:5" x14ac:dyDescent="0.25">
      <c r="A1234"/>
      <c r="B1234"/>
      <c r="E1234"/>
    </row>
    <row r="1235" spans="1:5" x14ac:dyDescent="0.25">
      <c r="A1235"/>
      <c r="B1235"/>
      <c r="E1235"/>
    </row>
    <row r="1236" spans="1:5" x14ac:dyDescent="0.25">
      <c r="A1236"/>
      <c r="B1236"/>
      <c r="E1236"/>
    </row>
    <row r="1237" spans="1:5" x14ac:dyDescent="0.25">
      <c r="A1237"/>
      <c r="B1237"/>
      <c r="E1237"/>
    </row>
    <row r="1238" spans="1:5" x14ac:dyDescent="0.25">
      <c r="A1238"/>
      <c r="B1238"/>
      <c r="E1238"/>
    </row>
    <row r="1239" spans="1:5" x14ac:dyDescent="0.25">
      <c r="A1239"/>
      <c r="B1239"/>
      <c r="E1239"/>
    </row>
    <row r="1240" spans="1:5" x14ac:dyDescent="0.25">
      <c r="A1240"/>
      <c r="B1240"/>
      <c r="E1240"/>
    </row>
    <row r="1241" spans="1:5" x14ac:dyDescent="0.25">
      <c r="A1241"/>
      <c r="B1241"/>
      <c r="E1241"/>
    </row>
    <row r="1242" spans="1:5" x14ac:dyDescent="0.25">
      <c r="A1242"/>
      <c r="B1242"/>
      <c r="E1242"/>
    </row>
    <row r="1243" spans="1:5" x14ac:dyDescent="0.25">
      <c r="A1243"/>
      <c r="B1243"/>
      <c r="E1243"/>
    </row>
    <row r="1244" spans="1:5" x14ac:dyDescent="0.25">
      <c r="A1244"/>
      <c r="B1244"/>
      <c r="E1244"/>
    </row>
    <row r="1245" spans="1:5" x14ac:dyDescent="0.25">
      <c r="A1245"/>
      <c r="B1245"/>
      <c r="E1245"/>
    </row>
    <row r="1246" spans="1:5" x14ac:dyDescent="0.25">
      <c r="A1246"/>
      <c r="B1246"/>
      <c r="E1246"/>
    </row>
    <row r="1247" spans="1:5" x14ac:dyDescent="0.25">
      <c r="A1247"/>
      <c r="B1247"/>
      <c r="E1247"/>
    </row>
    <row r="1248" spans="1:5" x14ac:dyDescent="0.25">
      <c r="A1248"/>
      <c r="B1248"/>
      <c r="E1248"/>
    </row>
    <row r="1249" spans="1:5" x14ac:dyDescent="0.25">
      <c r="A1249"/>
      <c r="B1249"/>
      <c r="E1249"/>
    </row>
    <row r="1250" spans="1:5" x14ac:dyDescent="0.25">
      <c r="A1250"/>
      <c r="B1250"/>
      <c r="E1250"/>
    </row>
    <row r="1251" spans="1:5" x14ac:dyDescent="0.25">
      <c r="A1251"/>
      <c r="B1251"/>
      <c r="E1251"/>
    </row>
    <row r="1252" spans="1:5" x14ac:dyDescent="0.25">
      <c r="A1252"/>
      <c r="B1252"/>
      <c r="E1252"/>
    </row>
    <row r="1253" spans="1:5" x14ac:dyDescent="0.25">
      <c r="A1253"/>
      <c r="B1253"/>
      <c r="E1253"/>
    </row>
    <row r="1254" spans="1:5" x14ac:dyDescent="0.25">
      <c r="A1254"/>
      <c r="B1254"/>
      <c r="E1254"/>
    </row>
    <row r="1255" spans="1:5" x14ac:dyDescent="0.25">
      <c r="A1255"/>
      <c r="B1255"/>
      <c r="E1255"/>
    </row>
    <row r="1256" spans="1:5" x14ac:dyDescent="0.25">
      <c r="A1256"/>
      <c r="B1256"/>
      <c r="E1256"/>
    </row>
    <row r="1257" spans="1:5" x14ac:dyDescent="0.25">
      <c r="A1257"/>
      <c r="B1257"/>
      <c r="E1257"/>
    </row>
    <row r="1258" spans="1:5" x14ac:dyDescent="0.25">
      <c r="A1258"/>
      <c r="B1258"/>
      <c r="E1258"/>
    </row>
    <row r="1259" spans="1:5" x14ac:dyDescent="0.25">
      <c r="A1259"/>
      <c r="B1259"/>
      <c r="E1259"/>
    </row>
    <row r="1260" spans="1:5" x14ac:dyDescent="0.25">
      <c r="A1260"/>
      <c r="B1260"/>
      <c r="E1260"/>
    </row>
    <row r="1261" spans="1:5" x14ac:dyDescent="0.25">
      <c r="A1261"/>
      <c r="B1261"/>
      <c r="E1261"/>
    </row>
    <row r="1262" spans="1:5" x14ac:dyDescent="0.25">
      <c r="A1262"/>
      <c r="B1262"/>
      <c r="E1262"/>
    </row>
    <row r="1263" spans="1:5" x14ac:dyDescent="0.25">
      <c r="A1263"/>
      <c r="B1263"/>
      <c r="E1263"/>
    </row>
    <row r="1264" spans="1:5" x14ac:dyDescent="0.25">
      <c r="A1264"/>
      <c r="B1264"/>
      <c r="E1264"/>
    </row>
    <row r="1265" spans="1:5" x14ac:dyDescent="0.25">
      <c r="A1265"/>
      <c r="B1265"/>
      <c r="E1265"/>
    </row>
    <row r="1266" spans="1:5" x14ac:dyDescent="0.25">
      <c r="A1266"/>
      <c r="B1266"/>
      <c r="E1266"/>
    </row>
    <row r="1267" spans="1:5" x14ac:dyDescent="0.25">
      <c r="A1267"/>
      <c r="B1267"/>
      <c r="E1267"/>
    </row>
    <row r="1268" spans="1:5" x14ac:dyDescent="0.25">
      <c r="A1268"/>
      <c r="B1268"/>
      <c r="E1268"/>
    </row>
    <row r="1269" spans="1:5" x14ac:dyDescent="0.25">
      <c r="A1269"/>
      <c r="B1269"/>
      <c r="E1269"/>
    </row>
    <row r="1270" spans="1:5" x14ac:dyDescent="0.25">
      <c r="A1270"/>
      <c r="B1270"/>
      <c r="E1270"/>
    </row>
    <row r="1271" spans="1:5" x14ac:dyDescent="0.25">
      <c r="A1271"/>
      <c r="B1271"/>
      <c r="E1271"/>
    </row>
    <row r="1272" spans="1:5" x14ac:dyDescent="0.25">
      <c r="A1272"/>
      <c r="B1272"/>
      <c r="E1272"/>
    </row>
    <row r="1273" spans="1:5" x14ac:dyDescent="0.25">
      <c r="A1273"/>
      <c r="B1273"/>
      <c r="E1273"/>
    </row>
    <row r="1274" spans="1:5" x14ac:dyDescent="0.25">
      <c r="A1274"/>
      <c r="B1274"/>
      <c r="E1274"/>
    </row>
    <row r="1275" spans="1:5" x14ac:dyDescent="0.25">
      <c r="A1275"/>
      <c r="B1275"/>
      <c r="E1275"/>
    </row>
    <row r="1276" spans="1:5" x14ac:dyDescent="0.25">
      <c r="A1276"/>
      <c r="B1276"/>
      <c r="E1276"/>
    </row>
    <row r="1277" spans="1:5" x14ac:dyDescent="0.25">
      <c r="A1277"/>
      <c r="B1277"/>
      <c r="E1277"/>
    </row>
    <row r="1278" spans="1:5" x14ac:dyDescent="0.25">
      <c r="A1278"/>
      <c r="B1278"/>
      <c r="E1278"/>
    </row>
    <row r="1279" spans="1:5" x14ac:dyDescent="0.25">
      <c r="A1279"/>
      <c r="B1279"/>
      <c r="E1279"/>
    </row>
    <row r="1280" spans="1:5" x14ac:dyDescent="0.25">
      <c r="A1280"/>
      <c r="B1280"/>
      <c r="E1280"/>
    </row>
    <row r="1281" spans="1:5" x14ac:dyDescent="0.25">
      <c r="A1281"/>
      <c r="B1281"/>
      <c r="E1281"/>
    </row>
    <row r="1282" spans="1:5" x14ac:dyDescent="0.25">
      <c r="A1282"/>
      <c r="B1282"/>
      <c r="E1282"/>
    </row>
    <row r="1283" spans="1:5" x14ac:dyDescent="0.25">
      <c r="A1283"/>
      <c r="B1283"/>
      <c r="E1283"/>
    </row>
    <row r="1284" spans="1:5" x14ac:dyDescent="0.25">
      <c r="A1284"/>
      <c r="B1284"/>
      <c r="E1284"/>
    </row>
    <row r="1285" spans="1:5" x14ac:dyDescent="0.25">
      <c r="A1285"/>
      <c r="B1285"/>
      <c r="E1285"/>
    </row>
    <row r="1286" spans="1:5" x14ac:dyDescent="0.25">
      <c r="A1286"/>
      <c r="B1286"/>
      <c r="E1286"/>
    </row>
    <row r="1287" spans="1:5" x14ac:dyDescent="0.25">
      <c r="A1287"/>
      <c r="B1287"/>
      <c r="E1287"/>
    </row>
    <row r="1288" spans="1:5" x14ac:dyDescent="0.25">
      <c r="A1288"/>
      <c r="B1288"/>
      <c r="E1288"/>
    </row>
    <row r="1289" spans="1:5" x14ac:dyDescent="0.25">
      <c r="A1289"/>
      <c r="B1289"/>
      <c r="E1289"/>
    </row>
    <row r="1290" spans="1:5" x14ac:dyDescent="0.25">
      <c r="A1290"/>
      <c r="B1290"/>
      <c r="E1290"/>
    </row>
    <row r="1291" spans="1:5" x14ac:dyDescent="0.25">
      <c r="A1291"/>
      <c r="B1291"/>
      <c r="E1291"/>
    </row>
    <row r="1292" spans="1:5" x14ac:dyDescent="0.25">
      <c r="A1292"/>
      <c r="B1292"/>
      <c r="E1292"/>
    </row>
    <row r="1293" spans="1:5" x14ac:dyDescent="0.25">
      <c r="A1293"/>
      <c r="B1293"/>
      <c r="E1293"/>
    </row>
    <row r="1294" spans="1:5" x14ac:dyDescent="0.25">
      <c r="A1294"/>
      <c r="B1294"/>
      <c r="E1294"/>
    </row>
    <row r="1295" spans="1:5" x14ac:dyDescent="0.25">
      <c r="A1295"/>
      <c r="B1295"/>
      <c r="E1295"/>
    </row>
    <row r="1296" spans="1:5" x14ac:dyDescent="0.25">
      <c r="A1296"/>
      <c r="B1296"/>
      <c r="E1296"/>
    </row>
    <row r="1297" spans="1:5" x14ac:dyDescent="0.25">
      <c r="A1297"/>
      <c r="B1297"/>
      <c r="E1297"/>
    </row>
    <row r="1298" spans="1:5" x14ac:dyDescent="0.25">
      <c r="A1298"/>
      <c r="B1298"/>
      <c r="E1298"/>
    </row>
    <row r="1299" spans="1:5" x14ac:dyDescent="0.25">
      <c r="A1299"/>
      <c r="B1299"/>
      <c r="E1299"/>
    </row>
    <row r="1300" spans="1:5" x14ac:dyDescent="0.25">
      <c r="A1300"/>
      <c r="B1300"/>
      <c r="E1300"/>
    </row>
    <row r="1301" spans="1:5" x14ac:dyDescent="0.25">
      <c r="A1301"/>
      <c r="B1301"/>
      <c r="E1301"/>
    </row>
    <row r="1302" spans="1:5" x14ac:dyDescent="0.25">
      <c r="A1302"/>
      <c r="B1302"/>
      <c r="E1302"/>
    </row>
    <row r="1303" spans="1:5" x14ac:dyDescent="0.25">
      <c r="A1303"/>
      <c r="B1303"/>
      <c r="E1303"/>
    </row>
    <row r="1304" spans="1:5" x14ac:dyDescent="0.25">
      <c r="A1304"/>
      <c r="B1304"/>
      <c r="E1304"/>
    </row>
    <row r="1305" spans="1:5" x14ac:dyDescent="0.25">
      <c r="A1305"/>
      <c r="B1305"/>
      <c r="E1305"/>
    </row>
    <row r="1306" spans="1:5" x14ac:dyDescent="0.25">
      <c r="A1306"/>
      <c r="B1306"/>
      <c r="E1306"/>
    </row>
    <row r="1307" spans="1:5" x14ac:dyDescent="0.25">
      <c r="A1307"/>
      <c r="B1307"/>
      <c r="E1307"/>
    </row>
    <row r="1308" spans="1:5" x14ac:dyDescent="0.25">
      <c r="A1308"/>
      <c r="B1308"/>
      <c r="E1308"/>
    </row>
    <row r="1309" spans="1:5" x14ac:dyDescent="0.25">
      <c r="A1309"/>
      <c r="B1309"/>
      <c r="E1309"/>
    </row>
    <row r="1310" spans="1:5" x14ac:dyDescent="0.25">
      <c r="A1310"/>
      <c r="B1310"/>
      <c r="E1310"/>
    </row>
    <row r="1311" spans="1:5" x14ac:dyDescent="0.25">
      <c r="A1311"/>
      <c r="B1311"/>
      <c r="E1311"/>
    </row>
    <row r="1312" spans="1:5" x14ac:dyDescent="0.25">
      <c r="A1312"/>
      <c r="B1312"/>
      <c r="E1312"/>
    </row>
    <row r="1313" spans="1:5" x14ac:dyDescent="0.25">
      <c r="A1313"/>
      <c r="B1313"/>
      <c r="E1313"/>
    </row>
    <row r="1314" spans="1:5" x14ac:dyDescent="0.25">
      <c r="A1314"/>
      <c r="B1314"/>
      <c r="E1314"/>
    </row>
    <row r="1315" spans="1:5" x14ac:dyDescent="0.25">
      <c r="A1315"/>
      <c r="B1315"/>
      <c r="E1315"/>
    </row>
    <row r="1316" spans="1:5" x14ac:dyDescent="0.25">
      <c r="A1316"/>
      <c r="B1316"/>
      <c r="E1316"/>
    </row>
    <row r="1317" spans="1:5" x14ac:dyDescent="0.25">
      <c r="A1317"/>
      <c r="B1317"/>
      <c r="E1317"/>
    </row>
    <row r="1318" spans="1:5" x14ac:dyDescent="0.25">
      <c r="A1318"/>
      <c r="B1318"/>
      <c r="E1318"/>
    </row>
    <row r="1319" spans="1:5" x14ac:dyDescent="0.25">
      <c r="A1319"/>
      <c r="B1319"/>
      <c r="E1319"/>
    </row>
    <row r="1320" spans="1:5" x14ac:dyDescent="0.25">
      <c r="A1320"/>
      <c r="B1320"/>
      <c r="E1320"/>
    </row>
    <row r="1321" spans="1:5" x14ac:dyDescent="0.25">
      <c r="A1321"/>
      <c r="B1321"/>
      <c r="E1321"/>
    </row>
    <row r="1322" spans="1:5" x14ac:dyDescent="0.25">
      <c r="A1322"/>
      <c r="B1322"/>
      <c r="E1322"/>
    </row>
    <row r="1323" spans="1:5" x14ac:dyDescent="0.25">
      <c r="A1323"/>
      <c r="B1323"/>
      <c r="E1323"/>
    </row>
    <row r="1324" spans="1:5" x14ac:dyDescent="0.25">
      <c r="A1324"/>
      <c r="B1324"/>
      <c r="E1324"/>
    </row>
    <row r="1325" spans="1:5" x14ac:dyDescent="0.25">
      <c r="A1325"/>
      <c r="B1325"/>
      <c r="E1325"/>
    </row>
    <row r="1326" spans="1:5" x14ac:dyDescent="0.25">
      <c r="A1326"/>
      <c r="B1326"/>
      <c r="E1326"/>
    </row>
    <row r="1327" spans="1:5" x14ac:dyDescent="0.25">
      <c r="A1327"/>
      <c r="B1327"/>
      <c r="E1327"/>
    </row>
    <row r="1328" spans="1:5" x14ac:dyDescent="0.25">
      <c r="A1328"/>
      <c r="B1328"/>
      <c r="E1328"/>
    </row>
    <row r="1329" spans="1:5" x14ac:dyDescent="0.25">
      <c r="A1329"/>
      <c r="B1329"/>
      <c r="E1329"/>
    </row>
    <row r="1330" spans="1:5" x14ac:dyDescent="0.25">
      <c r="A1330"/>
      <c r="B1330"/>
      <c r="E1330"/>
    </row>
    <row r="1331" spans="1:5" x14ac:dyDescent="0.25">
      <c r="A1331"/>
      <c r="B1331"/>
      <c r="E1331"/>
    </row>
    <row r="1332" spans="1:5" x14ac:dyDescent="0.25">
      <c r="A1332"/>
      <c r="B1332"/>
      <c r="E1332"/>
    </row>
    <row r="1333" spans="1:5" x14ac:dyDescent="0.25">
      <c r="A1333"/>
      <c r="B1333"/>
      <c r="E1333"/>
    </row>
    <row r="1334" spans="1:5" x14ac:dyDescent="0.25">
      <c r="A1334"/>
      <c r="B1334"/>
      <c r="E1334"/>
    </row>
    <row r="1335" spans="1:5" x14ac:dyDescent="0.25">
      <c r="A1335"/>
      <c r="B1335"/>
      <c r="E1335"/>
    </row>
    <row r="1336" spans="1:5" x14ac:dyDescent="0.25">
      <c r="A1336"/>
      <c r="B1336"/>
      <c r="E1336"/>
    </row>
    <row r="1337" spans="1:5" x14ac:dyDescent="0.25">
      <c r="A1337"/>
      <c r="B1337"/>
      <c r="E1337"/>
    </row>
    <row r="1338" spans="1:5" x14ac:dyDescent="0.25">
      <c r="A1338"/>
      <c r="B1338"/>
      <c r="E1338"/>
    </row>
    <row r="1339" spans="1:5" x14ac:dyDescent="0.25">
      <c r="A1339"/>
      <c r="B1339"/>
      <c r="E1339"/>
    </row>
    <row r="1340" spans="1:5" x14ac:dyDescent="0.25">
      <c r="A1340"/>
      <c r="B1340"/>
      <c r="E1340"/>
    </row>
    <row r="1341" spans="1:5" x14ac:dyDescent="0.25">
      <c r="A1341"/>
      <c r="B1341"/>
      <c r="E1341"/>
    </row>
    <row r="1342" spans="1:5" x14ac:dyDescent="0.25">
      <c r="A1342"/>
      <c r="B1342"/>
      <c r="E1342"/>
    </row>
    <row r="1343" spans="1:5" x14ac:dyDescent="0.25">
      <c r="A1343"/>
      <c r="B1343"/>
      <c r="E1343"/>
    </row>
    <row r="1344" spans="1:5" x14ac:dyDescent="0.25">
      <c r="A1344"/>
      <c r="B1344"/>
      <c r="E1344"/>
    </row>
    <row r="1345" spans="1:5" x14ac:dyDescent="0.25">
      <c r="A1345"/>
      <c r="B1345"/>
      <c r="E1345"/>
    </row>
    <row r="1346" spans="1:5" x14ac:dyDescent="0.25">
      <c r="A1346"/>
      <c r="B1346"/>
      <c r="E1346"/>
    </row>
    <row r="1347" spans="1:5" x14ac:dyDescent="0.25">
      <c r="A1347"/>
      <c r="B1347"/>
      <c r="E1347"/>
    </row>
    <row r="1348" spans="1:5" x14ac:dyDescent="0.25">
      <c r="A1348"/>
      <c r="B1348"/>
      <c r="E1348"/>
    </row>
    <row r="1349" spans="1:5" x14ac:dyDescent="0.25">
      <c r="A1349"/>
      <c r="B1349"/>
      <c r="E1349"/>
    </row>
    <row r="1350" spans="1:5" x14ac:dyDescent="0.25">
      <c r="A1350"/>
      <c r="B1350"/>
      <c r="E1350"/>
    </row>
    <row r="1351" spans="1:5" x14ac:dyDescent="0.25">
      <c r="A1351"/>
      <c r="B1351"/>
      <c r="E1351"/>
    </row>
    <row r="1352" spans="1:5" x14ac:dyDescent="0.25">
      <c r="A1352"/>
      <c r="B1352"/>
      <c r="E1352"/>
    </row>
    <row r="1353" spans="1:5" x14ac:dyDescent="0.25">
      <c r="A1353"/>
      <c r="B1353"/>
      <c r="E1353"/>
    </row>
    <row r="1354" spans="1:5" x14ac:dyDescent="0.25">
      <c r="A1354"/>
      <c r="B1354"/>
      <c r="E1354"/>
    </row>
    <row r="1355" spans="1:5" x14ac:dyDescent="0.25">
      <c r="A1355"/>
      <c r="B1355"/>
      <c r="E1355"/>
    </row>
    <row r="1356" spans="1:5" x14ac:dyDescent="0.25">
      <c r="A1356"/>
      <c r="B1356"/>
      <c r="E1356"/>
    </row>
    <row r="1357" spans="1:5" x14ac:dyDescent="0.25">
      <c r="A1357"/>
      <c r="B1357"/>
      <c r="E1357"/>
    </row>
    <row r="1358" spans="1:5" x14ac:dyDescent="0.25">
      <c r="A1358"/>
      <c r="B1358"/>
      <c r="E1358"/>
    </row>
    <row r="1359" spans="1:5" x14ac:dyDescent="0.25">
      <c r="A1359"/>
      <c r="B1359"/>
      <c r="E1359"/>
    </row>
    <row r="1360" spans="1:5" x14ac:dyDescent="0.25">
      <c r="A1360"/>
      <c r="B1360"/>
      <c r="E1360"/>
    </row>
    <row r="1361" spans="1:5" x14ac:dyDescent="0.25">
      <c r="A1361"/>
      <c r="B1361"/>
      <c r="E1361"/>
    </row>
    <row r="1362" spans="1:5" x14ac:dyDescent="0.25">
      <c r="A1362"/>
      <c r="B1362"/>
      <c r="E1362"/>
    </row>
    <row r="1363" spans="1:5" x14ac:dyDescent="0.25">
      <c r="A1363"/>
      <c r="B1363"/>
      <c r="E1363"/>
    </row>
    <row r="1364" spans="1:5" x14ac:dyDescent="0.25">
      <c r="A1364"/>
      <c r="B1364"/>
      <c r="E1364"/>
    </row>
    <row r="1365" spans="1:5" x14ac:dyDescent="0.25">
      <c r="A1365"/>
      <c r="B1365"/>
      <c r="E1365"/>
    </row>
    <row r="1366" spans="1:5" x14ac:dyDescent="0.25">
      <c r="A1366"/>
      <c r="B1366"/>
      <c r="E1366"/>
    </row>
    <row r="1367" spans="1:5" x14ac:dyDescent="0.25">
      <c r="A1367"/>
      <c r="B1367"/>
      <c r="E1367"/>
    </row>
    <row r="1368" spans="1:5" x14ac:dyDescent="0.25">
      <c r="A1368"/>
      <c r="B1368"/>
      <c r="E1368"/>
    </row>
    <row r="1369" spans="1:5" x14ac:dyDescent="0.25">
      <c r="A1369"/>
      <c r="B1369"/>
      <c r="E1369"/>
    </row>
    <row r="1370" spans="1:5" x14ac:dyDescent="0.25">
      <c r="A1370"/>
      <c r="B1370"/>
      <c r="E1370"/>
    </row>
    <row r="1371" spans="1:5" x14ac:dyDescent="0.25">
      <c r="A1371"/>
      <c r="B1371"/>
      <c r="E1371"/>
    </row>
    <row r="1372" spans="1:5" x14ac:dyDescent="0.25">
      <c r="A1372"/>
      <c r="B1372"/>
      <c r="E1372"/>
    </row>
    <row r="1373" spans="1:5" x14ac:dyDescent="0.25">
      <c r="A1373"/>
      <c r="B1373"/>
      <c r="E1373"/>
    </row>
    <row r="1374" spans="1:5" x14ac:dyDescent="0.25">
      <c r="A1374"/>
      <c r="B1374"/>
      <c r="E1374"/>
    </row>
    <row r="1375" spans="1:5" x14ac:dyDescent="0.25">
      <c r="A1375"/>
      <c r="B1375"/>
      <c r="E1375"/>
    </row>
    <row r="1376" spans="1:5" x14ac:dyDescent="0.25">
      <c r="A1376"/>
      <c r="B1376"/>
      <c r="E1376"/>
    </row>
    <row r="1377" spans="1:5" x14ac:dyDescent="0.25">
      <c r="A1377"/>
      <c r="B1377"/>
      <c r="E1377"/>
    </row>
    <row r="1378" spans="1:5" x14ac:dyDescent="0.25">
      <c r="A1378"/>
      <c r="B1378"/>
      <c r="E1378"/>
    </row>
    <row r="1379" spans="1:5" x14ac:dyDescent="0.25">
      <c r="A1379"/>
      <c r="B1379"/>
      <c r="E1379"/>
    </row>
    <row r="1380" spans="1:5" x14ac:dyDescent="0.25">
      <c r="A1380"/>
      <c r="B1380"/>
      <c r="E1380"/>
    </row>
    <row r="1381" spans="1:5" x14ac:dyDescent="0.25">
      <c r="A1381"/>
      <c r="B1381"/>
      <c r="E1381"/>
    </row>
    <row r="1382" spans="1:5" x14ac:dyDescent="0.25">
      <c r="A1382"/>
      <c r="B1382"/>
      <c r="E1382"/>
    </row>
    <row r="1383" spans="1:5" x14ac:dyDescent="0.25">
      <c r="A1383"/>
      <c r="B1383"/>
      <c r="E1383"/>
    </row>
    <row r="1384" spans="1:5" x14ac:dyDescent="0.25">
      <c r="A1384"/>
      <c r="B1384"/>
      <c r="E1384"/>
    </row>
    <row r="1385" spans="1:5" x14ac:dyDescent="0.25">
      <c r="A1385"/>
      <c r="B1385"/>
      <c r="E1385"/>
    </row>
    <row r="1386" spans="1:5" x14ac:dyDescent="0.25">
      <c r="A1386"/>
      <c r="B1386"/>
      <c r="E1386"/>
    </row>
    <row r="1387" spans="1:5" x14ac:dyDescent="0.25">
      <c r="A1387"/>
      <c r="B1387"/>
      <c r="E1387"/>
    </row>
    <row r="1388" spans="1:5" x14ac:dyDescent="0.25">
      <c r="A1388"/>
      <c r="B1388"/>
      <c r="E1388"/>
    </row>
    <row r="1389" spans="1:5" x14ac:dyDescent="0.25">
      <c r="A1389"/>
      <c r="B1389"/>
      <c r="E1389"/>
    </row>
    <row r="1390" spans="1:5" x14ac:dyDescent="0.25">
      <c r="A1390"/>
      <c r="B1390"/>
      <c r="E1390"/>
    </row>
    <row r="1391" spans="1:5" x14ac:dyDescent="0.25">
      <c r="A1391"/>
      <c r="B1391"/>
      <c r="E1391"/>
    </row>
    <row r="1392" spans="1:5" x14ac:dyDescent="0.25">
      <c r="A1392"/>
      <c r="B1392"/>
      <c r="E1392"/>
    </row>
    <row r="1393" spans="1:5" x14ac:dyDescent="0.25">
      <c r="A1393"/>
      <c r="B1393"/>
      <c r="E1393"/>
    </row>
    <row r="1394" spans="1:5" x14ac:dyDescent="0.25">
      <c r="A1394"/>
      <c r="B1394"/>
      <c r="E1394"/>
    </row>
    <row r="1395" spans="1:5" x14ac:dyDescent="0.25">
      <c r="A1395"/>
      <c r="B1395"/>
      <c r="E1395"/>
    </row>
    <row r="1396" spans="1:5" x14ac:dyDescent="0.25">
      <c r="A1396"/>
      <c r="B1396"/>
      <c r="E1396"/>
    </row>
    <row r="1397" spans="1:5" x14ac:dyDescent="0.25">
      <c r="A1397"/>
      <c r="B1397"/>
      <c r="E1397"/>
    </row>
    <row r="1398" spans="1:5" x14ac:dyDescent="0.25">
      <c r="A1398"/>
      <c r="B1398"/>
      <c r="E1398"/>
    </row>
    <row r="1399" spans="1:5" x14ac:dyDescent="0.25">
      <c r="A1399"/>
      <c r="B1399"/>
      <c r="E1399"/>
    </row>
    <row r="1400" spans="1:5" x14ac:dyDescent="0.25">
      <c r="A1400"/>
      <c r="B1400"/>
      <c r="E1400"/>
    </row>
    <row r="1401" spans="1:5" x14ac:dyDescent="0.25">
      <c r="A1401"/>
      <c r="B1401"/>
      <c r="E1401"/>
    </row>
    <row r="1402" spans="1:5" x14ac:dyDescent="0.25">
      <c r="A1402"/>
      <c r="B1402"/>
      <c r="E1402"/>
    </row>
    <row r="1403" spans="1:5" x14ac:dyDescent="0.25">
      <c r="A1403"/>
      <c r="B1403"/>
      <c r="E1403"/>
    </row>
    <row r="1404" spans="1:5" x14ac:dyDescent="0.25">
      <c r="A1404"/>
      <c r="B1404"/>
      <c r="E1404"/>
    </row>
    <row r="1405" spans="1:5" x14ac:dyDescent="0.25">
      <c r="A1405"/>
      <c r="B1405"/>
      <c r="E1405"/>
    </row>
    <row r="1406" spans="1:5" x14ac:dyDescent="0.25">
      <c r="A1406"/>
      <c r="B1406"/>
      <c r="E1406"/>
    </row>
    <row r="1407" spans="1:5" x14ac:dyDescent="0.25">
      <c r="A1407"/>
      <c r="B1407"/>
      <c r="E1407"/>
    </row>
    <row r="1408" spans="1:5" x14ac:dyDescent="0.25">
      <c r="A1408"/>
      <c r="B1408"/>
      <c r="E1408"/>
    </row>
    <row r="1409" spans="1:5" x14ac:dyDescent="0.25">
      <c r="A1409"/>
      <c r="B1409"/>
      <c r="E1409"/>
    </row>
    <row r="1410" spans="1:5" x14ac:dyDescent="0.25">
      <c r="A1410"/>
      <c r="B1410"/>
      <c r="E1410"/>
    </row>
    <row r="1411" spans="1:5" x14ac:dyDescent="0.25">
      <c r="A1411"/>
      <c r="B1411"/>
      <c r="E1411"/>
    </row>
    <row r="1412" spans="1:5" x14ac:dyDescent="0.25">
      <c r="A1412"/>
      <c r="B1412"/>
      <c r="E1412"/>
    </row>
    <row r="1413" spans="1:5" x14ac:dyDescent="0.25">
      <c r="A1413"/>
      <c r="B1413"/>
      <c r="E1413"/>
    </row>
    <row r="1414" spans="1:5" x14ac:dyDescent="0.25">
      <c r="A1414"/>
      <c r="B1414"/>
      <c r="E1414"/>
    </row>
    <row r="1415" spans="1:5" x14ac:dyDescent="0.25">
      <c r="A1415"/>
      <c r="B1415"/>
      <c r="E1415"/>
    </row>
    <row r="1416" spans="1:5" x14ac:dyDescent="0.25">
      <c r="A1416"/>
      <c r="B1416"/>
      <c r="E1416"/>
    </row>
    <row r="1417" spans="1:5" x14ac:dyDescent="0.25">
      <c r="A1417"/>
      <c r="B1417"/>
      <c r="E1417"/>
    </row>
    <row r="1418" spans="1:5" x14ac:dyDescent="0.25">
      <c r="A1418"/>
      <c r="B1418"/>
      <c r="E1418"/>
    </row>
    <row r="1419" spans="1:5" x14ac:dyDescent="0.25">
      <c r="A1419"/>
      <c r="B1419"/>
      <c r="E1419"/>
    </row>
    <row r="1420" spans="1:5" x14ac:dyDescent="0.25">
      <c r="A1420"/>
      <c r="B1420"/>
      <c r="E1420"/>
    </row>
    <row r="1421" spans="1:5" x14ac:dyDescent="0.25">
      <c r="A1421"/>
      <c r="B1421"/>
      <c r="E1421"/>
    </row>
    <row r="1422" spans="1:5" x14ac:dyDescent="0.25">
      <c r="A1422"/>
      <c r="B1422"/>
      <c r="E1422"/>
    </row>
    <row r="1423" spans="1:5" x14ac:dyDescent="0.25">
      <c r="A1423"/>
      <c r="B1423"/>
      <c r="E1423"/>
    </row>
    <row r="1424" spans="1:5" x14ac:dyDescent="0.25">
      <c r="A1424"/>
      <c r="B1424"/>
      <c r="E1424"/>
    </row>
    <row r="1425" spans="1:5" x14ac:dyDescent="0.25">
      <c r="A1425"/>
      <c r="B1425"/>
      <c r="E1425"/>
    </row>
    <row r="1426" spans="1:5" x14ac:dyDescent="0.25">
      <c r="A1426"/>
      <c r="B1426"/>
      <c r="E1426"/>
    </row>
    <row r="1427" spans="1:5" x14ac:dyDescent="0.25">
      <c r="A1427"/>
      <c r="B1427"/>
      <c r="E1427"/>
    </row>
    <row r="1428" spans="1:5" x14ac:dyDescent="0.25">
      <c r="A1428"/>
      <c r="B1428"/>
      <c r="E1428"/>
    </row>
    <row r="1429" spans="1:5" x14ac:dyDescent="0.25">
      <c r="A1429"/>
      <c r="B1429"/>
      <c r="E1429"/>
    </row>
    <row r="1430" spans="1:5" x14ac:dyDescent="0.25">
      <c r="A1430"/>
      <c r="B1430"/>
      <c r="E1430"/>
    </row>
    <row r="1431" spans="1:5" x14ac:dyDescent="0.25">
      <c r="A1431"/>
      <c r="B1431"/>
      <c r="E1431"/>
    </row>
    <row r="1432" spans="1:5" x14ac:dyDescent="0.25">
      <c r="A1432"/>
      <c r="B1432"/>
      <c r="E1432"/>
    </row>
    <row r="1433" spans="1:5" x14ac:dyDescent="0.25">
      <c r="A1433"/>
      <c r="B1433"/>
      <c r="E1433"/>
    </row>
    <row r="1434" spans="1:5" x14ac:dyDescent="0.25">
      <c r="A1434"/>
      <c r="B1434"/>
      <c r="E1434"/>
    </row>
    <row r="1435" spans="1:5" x14ac:dyDescent="0.25">
      <c r="A1435"/>
      <c r="B1435"/>
      <c r="E1435"/>
    </row>
    <row r="1436" spans="1:5" x14ac:dyDescent="0.25">
      <c r="A1436"/>
      <c r="B1436"/>
      <c r="E1436"/>
    </row>
    <row r="1437" spans="1:5" x14ac:dyDescent="0.25">
      <c r="A1437"/>
      <c r="B1437"/>
      <c r="E1437"/>
    </row>
    <row r="1438" spans="1:5" x14ac:dyDescent="0.25">
      <c r="A1438"/>
      <c r="B1438"/>
      <c r="E1438"/>
    </row>
    <row r="1439" spans="1:5" x14ac:dyDescent="0.25">
      <c r="A1439"/>
      <c r="B1439"/>
      <c r="E1439"/>
    </row>
    <row r="1440" spans="1:5" x14ac:dyDescent="0.25">
      <c r="A1440"/>
      <c r="B1440"/>
      <c r="E1440"/>
    </row>
    <row r="1441" spans="1:5" x14ac:dyDescent="0.25">
      <c r="A1441"/>
      <c r="B1441"/>
      <c r="E1441"/>
    </row>
    <row r="1442" spans="1:5" x14ac:dyDescent="0.25">
      <c r="A1442"/>
      <c r="B1442"/>
      <c r="E1442"/>
    </row>
    <row r="1443" spans="1:5" x14ac:dyDescent="0.25">
      <c r="A1443"/>
      <c r="B1443"/>
      <c r="E1443"/>
    </row>
    <row r="1444" spans="1:5" x14ac:dyDescent="0.25">
      <c r="A1444"/>
      <c r="B1444"/>
      <c r="E1444"/>
    </row>
    <row r="1445" spans="1:5" x14ac:dyDescent="0.25">
      <c r="A1445"/>
      <c r="B1445"/>
      <c r="E1445"/>
    </row>
    <row r="1446" spans="1:5" x14ac:dyDescent="0.25">
      <c r="A1446"/>
      <c r="B1446"/>
      <c r="E1446"/>
    </row>
    <row r="1447" spans="1:5" x14ac:dyDescent="0.25">
      <c r="A1447"/>
      <c r="B1447"/>
      <c r="E1447"/>
    </row>
    <row r="1448" spans="1:5" x14ac:dyDescent="0.25">
      <c r="A1448"/>
      <c r="B1448"/>
      <c r="E1448"/>
    </row>
    <row r="1449" spans="1:5" x14ac:dyDescent="0.25">
      <c r="A1449"/>
      <c r="B1449"/>
      <c r="E1449"/>
    </row>
    <row r="1450" spans="1:5" x14ac:dyDescent="0.25">
      <c r="A1450"/>
      <c r="B1450"/>
      <c r="E1450"/>
    </row>
    <row r="1451" spans="1:5" x14ac:dyDescent="0.25">
      <c r="A1451"/>
      <c r="B1451"/>
      <c r="E1451"/>
    </row>
    <row r="1452" spans="1:5" x14ac:dyDescent="0.25">
      <c r="A1452"/>
      <c r="B1452"/>
      <c r="E1452"/>
    </row>
    <row r="1453" spans="1:5" x14ac:dyDescent="0.25">
      <c r="A1453"/>
      <c r="B1453"/>
      <c r="E1453"/>
    </row>
    <row r="1454" spans="1:5" x14ac:dyDescent="0.25">
      <c r="A1454"/>
      <c r="B1454"/>
      <c r="E1454"/>
    </row>
    <row r="1455" spans="1:5" x14ac:dyDescent="0.25">
      <c r="A1455"/>
      <c r="B1455"/>
      <c r="E1455"/>
    </row>
    <row r="1456" spans="1:5" x14ac:dyDescent="0.25">
      <c r="A1456"/>
      <c r="B1456"/>
      <c r="E1456"/>
    </row>
    <row r="1457" spans="1:5" x14ac:dyDescent="0.25">
      <c r="A1457"/>
      <c r="B1457"/>
      <c r="E1457"/>
    </row>
    <row r="1458" spans="1:5" x14ac:dyDescent="0.25">
      <c r="A1458"/>
      <c r="B1458"/>
      <c r="E1458"/>
    </row>
    <row r="1459" spans="1:5" x14ac:dyDescent="0.25">
      <c r="A1459"/>
      <c r="B1459"/>
      <c r="E1459"/>
    </row>
    <row r="1460" spans="1:5" x14ac:dyDescent="0.25">
      <c r="A1460"/>
      <c r="B1460"/>
      <c r="E1460"/>
    </row>
    <row r="1461" spans="1:5" x14ac:dyDescent="0.25">
      <c r="A1461"/>
      <c r="B1461"/>
      <c r="E1461"/>
    </row>
    <row r="1462" spans="1:5" x14ac:dyDescent="0.25">
      <c r="A1462"/>
      <c r="B1462"/>
      <c r="E1462"/>
    </row>
    <row r="1463" spans="1:5" x14ac:dyDescent="0.25">
      <c r="A1463"/>
      <c r="B1463"/>
      <c r="E1463"/>
    </row>
    <row r="1464" spans="1:5" x14ac:dyDescent="0.25">
      <c r="A1464"/>
      <c r="B1464"/>
      <c r="E1464"/>
    </row>
    <row r="1465" spans="1:5" x14ac:dyDescent="0.25">
      <c r="A1465"/>
      <c r="B1465"/>
      <c r="E1465"/>
    </row>
    <row r="1466" spans="1:5" x14ac:dyDescent="0.25">
      <c r="A1466"/>
      <c r="B1466"/>
      <c r="E1466"/>
    </row>
    <row r="1467" spans="1:5" x14ac:dyDescent="0.25">
      <c r="A1467"/>
      <c r="B1467"/>
      <c r="E1467"/>
    </row>
    <row r="1468" spans="1:5" x14ac:dyDescent="0.25">
      <c r="A1468"/>
      <c r="B1468"/>
      <c r="E1468"/>
    </row>
    <row r="1469" spans="1:5" x14ac:dyDescent="0.25">
      <c r="A1469"/>
      <c r="B1469"/>
      <c r="E1469"/>
    </row>
    <row r="1470" spans="1:5" x14ac:dyDescent="0.25">
      <c r="A1470"/>
      <c r="B1470"/>
      <c r="E1470"/>
    </row>
    <row r="1471" spans="1:5" x14ac:dyDescent="0.25">
      <c r="A1471"/>
      <c r="B1471"/>
      <c r="E1471"/>
    </row>
    <row r="1472" spans="1:5" x14ac:dyDescent="0.25">
      <c r="A1472"/>
      <c r="B1472"/>
      <c r="E1472"/>
    </row>
    <row r="1473" spans="1:5" x14ac:dyDescent="0.25">
      <c r="A1473"/>
      <c r="B1473"/>
      <c r="E1473"/>
    </row>
    <row r="1474" spans="1:5" x14ac:dyDescent="0.25">
      <c r="A1474"/>
      <c r="B1474"/>
      <c r="E1474"/>
    </row>
    <row r="1475" spans="1:5" x14ac:dyDescent="0.25">
      <c r="A1475"/>
      <c r="B1475"/>
      <c r="E1475"/>
    </row>
    <row r="1476" spans="1:5" x14ac:dyDescent="0.25">
      <c r="A1476"/>
      <c r="B1476"/>
      <c r="E1476"/>
    </row>
    <row r="1477" spans="1:5" x14ac:dyDescent="0.25">
      <c r="A1477"/>
      <c r="B1477"/>
      <c r="E1477"/>
    </row>
    <row r="1478" spans="1:5" x14ac:dyDescent="0.25">
      <c r="A1478"/>
      <c r="B1478"/>
      <c r="E1478"/>
    </row>
    <row r="1479" spans="1:5" x14ac:dyDescent="0.25">
      <c r="A1479"/>
      <c r="B1479"/>
      <c r="E1479"/>
    </row>
    <row r="1480" spans="1:5" x14ac:dyDescent="0.25">
      <c r="A1480"/>
      <c r="B1480"/>
      <c r="E1480"/>
    </row>
    <row r="1481" spans="1:5" x14ac:dyDescent="0.25">
      <c r="A1481"/>
      <c r="B1481"/>
      <c r="E1481"/>
    </row>
    <row r="1482" spans="1:5" x14ac:dyDescent="0.25">
      <c r="A1482"/>
      <c r="B1482"/>
      <c r="E1482"/>
    </row>
    <row r="1483" spans="1:5" x14ac:dyDescent="0.25">
      <c r="A1483"/>
      <c r="B1483"/>
      <c r="E1483"/>
    </row>
    <row r="1484" spans="1:5" x14ac:dyDescent="0.25">
      <c r="A1484"/>
      <c r="B1484"/>
      <c r="E1484"/>
    </row>
    <row r="1485" spans="1:5" x14ac:dyDescent="0.25">
      <c r="A1485"/>
      <c r="B1485"/>
      <c r="E1485"/>
    </row>
    <row r="1486" spans="1:5" x14ac:dyDescent="0.25">
      <c r="A1486"/>
      <c r="B1486"/>
      <c r="E1486"/>
    </row>
    <row r="1487" spans="1:5" x14ac:dyDescent="0.25">
      <c r="A1487"/>
      <c r="B1487"/>
      <c r="E1487"/>
    </row>
    <row r="1488" spans="1:5" x14ac:dyDescent="0.25">
      <c r="A1488"/>
      <c r="B1488"/>
      <c r="E1488"/>
    </row>
    <row r="1489" spans="1:5" x14ac:dyDescent="0.25">
      <c r="A1489"/>
      <c r="B1489"/>
      <c r="E1489"/>
    </row>
    <row r="1490" spans="1:5" x14ac:dyDescent="0.25">
      <c r="A1490"/>
      <c r="B1490"/>
      <c r="E1490"/>
    </row>
    <row r="1491" spans="1:5" x14ac:dyDescent="0.25">
      <c r="A1491"/>
      <c r="B1491"/>
      <c r="E1491"/>
    </row>
    <row r="1492" spans="1:5" x14ac:dyDescent="0.25">
      <c r="A1492"/>
      <c r="B1492"/>
      <c r="E1492"/>
    </row>
    <row r="1493" spans="1:5" x14ac:dyDescent="0.25">
      <c r="A1493"/>
      <c r="B1493"/>
      <c r="E1493"/>
    </row>
    <row r="1494" spans="1:5" x14ac:dyDescent="0.25">
      <c r="A1494"/>
      <c r="B1494"/>
      <c r="E1494"/>
    </row>
    <row r="1495" spans="1:5" x14ac:dyDescent="0.25">
      <c r="A1495"/>
      <c r="B1495"/>
      <c r="E1495"/>
    </row>
    <row r="1496" spans="1:5" x14ac:dyDescent="0.25">
      <c r="A1496"/>
      <c r="B1496"/>
      <c r="E1496"/>
    </row>
    <row r="1497" spans="1:5" x14ac:dyDescent="0.25">
      <c r="A1497"/>
      <c r="B1497"/>
      <c r="E1497"/>
    </row>
    <row r="1498" spans="1:5" x14ac:dyDescent="0.25">
      <c r="A1498"/>
      <c r="B1498"/>
      <c r="E1498"/>
    </row>
    <row r="1499" spans="1:5" x14ac:dyDescent="0.25">
      <c r="A1499"/>
      <c r="B1499"/>
      <c r="E1499"/>
    </row>
    <row r="1500" spans="1:5" x14ac:dyDescent="0.25">
      <c r="A1500"/>
      <c r="B1500"/>
      <c r="E1500"/>
    </row>
    <row r="1501" spans="1:5" x14ac:dyDescent="0.25">
      <c r="A1501"/>
      <c r="B1501"/>
      <c r="E1501"/>
    </row>
    <row r="1502" spans="1:5" x14ac:dyDescent="0.25">
      <c r="A1502"/>
      <c r="B1502"/>
      <c r="E1502"/>
    </row>
    <row r="1503" spans="1:5" x14ac:dyDescent="0.25">
      <c r="A1503"/>
      <c r="B1503"/>
      <c r="E1503"/>
    </row>
    <row r="1504" spans="1:5" x14ac:dyDescent="0.25">
      <c r="A1504"/>
      <c r="B1504"/>
      <c r="E1504"/>
    </row>
    <row r="1505" spans="1:5" x14ac:dyDescent="0.25">
      <c r="A1505"/>
      <c r="B1505"/>
      <c r="E1505"/>
    </row>
    <row r="1506" spans="1:5" x14ac:dyDescent="0.25">
      <c r="A1506"/>
      <c r="B1506"/>
      <c r="E1506"/>
    </row>
    <row r="1507" spans="1:5" x14ac:dyDescent="0.25">
      <c r="A1507"/>
      <c r="B1507"/>
      <c r="E1507"/>
    </row>
    <row r="1508" spans="1:5" x14ac:dyDescent="0.25">
      <c r="A1508"/>
      <c r="B1508"/>
      <c r="E1508"/>
    </row>
    <row r="1509" spans="1:5" x14ac:dyDescent="0.25">
      <c r="A1509"/>
      <c r="B1509"/>
      <c r="E1509"/>
    </row>
    <row r="1510" spans="1:5" x14ac:dyDescent="0.25">
      <c r="A1510"/>
      <c r="B1510"/>
      <c r="E1510"/>
    </row>
    <row r="1511" spans="1:5" x14ac:dyDescent="0.25">
      <c r="A1511"/>
      <c r="B1511"/>
      <c r="E1511"/>
    </row>
    <row r="1512" spans="1:5" x14ac:dyDescent="0.25">
      <c r="A1512"/>
      <c r="B1512"/>
      <c r="E1512"/>
    </row>
    <row r="1513" spans="1:5" x14ac:dyDescent="0.25">
      <c r="A1513"/>
      <c r="B1513"/>
      <c r="E1513"/>
    </row>
    <row r="1514" spans="1:5" x14ac:dyDescent="0.25">
      <c r="A1514"/>
      <c r="B1514"/>
      <c r="E1514"/>
    </row>
    <row r="1515" spans="1:5" x14ac:dyDescent="0.25">
      <c r="A1515"/>
      <c r="B1515"/>
      <c r="E1515"/>
    </row>
    <row r="1516" spans="1:5" x14ac:dyDescent="0.25">
      <c r="A1516"/>
      <c r="B1516"/>
      <c r="E1516"/>
    </row>
    <row r="1517" spans="1:5" x14ac:dyDescent="0.25">
      <c r="A1517"/>
      <c r="B1517"/>
      <c r="E1517"/>
    </row>
    <row r="1518" spans="1:5" x14ac:dyDescent="0.25">
      <c r="A1518"/>
      <c r="B1518"/>
      <c r="E1518"/>
    </row>
    <row r="1519" spans="1:5" x14ac:dyDescent="0.25">
      <c r="A1519"/>
      <c r="B1519"/>
      <c r="E1519"/>
    </row>
    <row r="1520" spans="1:5" x14ac:dyDescent="0.25">
      <c r="A1520"/>
      <c r="B1520"/>
      <c r="E1520"/>
    </row>
    <row r="1521" spans="1:5" x14ac:dyDescent="0.25">
      <c r="A1521"/>
      <c r="B1521"/>
      <c r="E1521"/>
    </row>
    <row r="1522" spans="1:5" x14ac:dyDescent="0.25">
      <c r="A1522"/>
      <c r="B1522"/>
      <c r="E1522"/>
    </row>
    <row r="1523" spans="1:5" x14ac:dyDescent="0.25">
      <c r="A1523"/>
      <c r="B1523"/>
      <c r="E1523"/>
    </row>
    <row r="1524" spans="1:5" x14ac:dyDescent="0.25">
      <c r="A1524"/>
      <c r="B1524"/>
      <c r="E1524"/>
    </row>
    <row r="1525" spans="1:5" x14ac:dyDescent="0.25">
      <c r="A1525"/>
      <c r="B1525"/>
      <c r="E1525"/>
    </row>
    <row r="1526" spans="1:5" x14ac:dyDescent="0.25">
      <c r="A1526"/>
      <c r="B1526"/>
      <c r="E1526"/>
    </row>
    <row r="1527" spans="1:5" x14ac:dyDescent="0.25">
      <c r="A1527"/>
      <c r="B1527"/>
      <c r="E1527"/>
    </row>
    <row r="1528" spans="1:5" x14ac:dyDescent="0.25">
      <c r="A1528"/>
      <c r="B1528"/>
      <c r="E1528"/>
    </row>
    <row r="1529" spans="1:5" x14ac:dyDescent="0.25">
      <c r="A1529"/>
      <c r="B1529"/>
      <c r="E1529"/>
    </row>
    <row r="1530" spans="1:5" x14ac:dyDescent="0.25">
      <c r="A1530"/>
      <c r="B1530"/>
      <c r="E1530"/>
    </row>
    <row r="1531" spans="1:5" x14ac:dyDescent="0.25">
      <c r="A1531"/>
      <c r="B1531"/>
      <c r="E1531"/>
    </row>
    <row r="1532" spans="1:5" x14ac:dyDescent="0.25">
      <c r="A1532"/>
      <c r="B1532"/>
      <c r="E1532"/>
    </row>
    <row r="1533" spans="1:5" x14ac:dyDescent="0.25">
      <c r="A1533"/>
      <c r="B1533"/>
      <c r="E1533"/>
    </row>
    <row r="1534" spans="1:5" x14ac:dyDescent="0.25">
      <c r="A1534"/>
      <c r="B1534"/>
      <c r="E1534"/>
    </row>
    <row r="1535" spans="1:5" x14ac:dyDescent="0.25">
      <c r="A1535"/>
      <c r="B1535"/>
      <c r="E1535"/>
    </row>
    <row r="1536" spans="1:5" x14ac:dyDescent="0.25">
      <c r="A1536"/>
      <c r="B1536"/>
      <c r="E1536"/>
    </row>
    <row r="1537" spans="1:5" x14ac:dyDescent="0.25">
      <c r="A1537"/>
      <c r="B1537"/>
      <c r="E1537"/>
    </row>
    <row r="1538" spans="1:5" x14ac:dyDescent="0.25">
      <c r="A1538"/>
      <c r="B1538"/>
      <c r="E1538"/>
    </row>
    <row r="1539" spans="1:5" x14ac:dyDescent="0.25">
      <c r="A1539"/>
      <c r="B1539"/>
      <c r="E1539"/>
    </row>
    <row r="1540" spans="1:5" x14ac:dyDescent="0.25">
      <c r="A1540"/>
      <c r="B1540"/>
      <c r="E1540"/>
    </row>
    <row r="1541" spans="1:5" x14ac:dyDescent="0.25">
      <c r="A1541"/>
      <c r="B1541"/>
      <c r="E1541"/>
    </row>
    <row r="1542" spans="1:5" x14ac:dyDescent="0.25">
      <c r="A1542"/>
      <c r="B1542"/>
      <c r="E1542"/>
    </row>
    <row r="1543" spans="1:5" x14ac:dyDescent="0.25">
      <c r="A1543"/>
      <c r="B1543"/>
      <c r="E1543"/>
    </row>
    <row r="1544" spans="1:5" x14ac:dyDescent="0.25">
      <c r="A1544"/>
      <c r="B1544"/>
      <c r="E1544"/>
    </row>
    <row r="1545" spans="1:5" x14ac:dyDescent="0.25">
      <c r="A1545"/>
      <c r="B1545"/>
      <c r="E1545"/>
    </row>
    <row r="1546" spans="1:5" x14ac:dyDescent="0.25">
      <c r="A1546"/>
      <c r="B1546"/>
      <c r="E1546"/>
    </row>
    <row r="1547" spans="1:5" x14ac:dyDescent="0.25">
      <c r="A1547"/>
      <c r="B1547"/>
      <c r="E1547"/>
    </row>
    <row r="1548" spans="1:5" x14ac:dyDescent="0.25">
      <c r="A1548"/>
      <c r="B1548"/>
      <c r="E1548"/>
    </row>
    <row r="1549" spans="1:5" x14ac:dyDescent="0.25">
      <c r="A1549"/>
      <c r="B1549"/>
      <c r="E1549"/>
    </row>
    <row r="1550" spans="1:5" x14ac:dyDescent="0.25">
      <c r="A1550"/>
      <c r="B1550"/>
      <c r="E1550"/>
    </row>
    <row r="1551" spans="1:5" x14ac:dyDescent="0.25">
      <c r="A1551"/>
      <c r="B1551"/>
      <c r="E1551"/>
    </row>
    <row r="1552" spans="1:5" x14ac:dyDescent="0.25">
      <c r="A1552"/>
      <c r="B1552"/>
      <c r="E1552"/>
    </row>
    <row r="1553" spans="1:5" x14ac:dyDescent="0.25">
      <c r="A1553"/>
      <c r="B1553"/>
      <c r="E1553"/>
    </row>
    <row r="1554" spans="1:5" x14ac:dyDescent="0.25">
      <c r="A1554"/>
      <c r="B1554"/>
      <c r="E1554"/>
    </row>
    <row r="1555" spans="1:5" x14ac:dyDescent="0.25">
      <c r="A1555"/>
      <c r="B1555"/>
      <c r="E1555"/>
    </row>
    <row r="1556" spans="1:5" x14ac:dyDescent="0.25">
      <c r="A1556"/>
      <c r="B1556"/>
      <c r="E1556"/>
    </row>
    <row r="1557" spans="1:5" x14ac:dyDescent="0.25">
      <c r="A1557"/>
      <c r="B1557"/>
      <c r="E1557"/>
    </row>
    <row r="1558" spans="1:5" x14ac:dyDescent="0.25">
      <c r="A1558"/>
      <c r="B1558"/>
      <c r="E1558"/>
    </row>
    <row r="1559" spans="1:5" x14ac:dyDescent="0.25">
      <c r="A1559"/>
      <c r="B1559"/>
      <c r="E1559"/>
    </row>
    <row r="1560" spans="1:5" x14ac:dyDescent="0.25">
      <c r="A1560"/>
      <c r="B1560"/>
      <c r="E1560"/>
    </row>
    <row r="1561" spans="1:5" x14ac:dyDescent="0.25">
      <c r="A1561"/>
      <c r="B1561"/>
      <c r="E1561"/>
    </row>
    <row r="1562" spans="1:5" x14ac:dyDescent="0.25">
      <c r="A1562"/>
      <c r="B1562"/>
      <c r="E1562"/>
    </row>
    <row r="1563" spans="1:5" x14ac:dyDescent="0.25">
      <c r="A1563"/>
      <c r="B1563"/>
      <c r="E1563"/>
    </row>
    <row r="1564" spans="1:5" x14ac:dyDescent="0.25">
      <c r="A1564"/>
      <c r="B1564"/>
      <c r="E1564"/>
    </row>
    <row r="1565" spans="1:5" x14ac:dyDescent="0.25">
      <c r="A1565"/>
      <c r="B1565"/>
      <c r="E1565"/>
    </row>
    <row r="1566" spans="1:5" x14ac:dyDescent="0.25">
      <c r="A1566"/>
      <c r="B1566"/>
      <c r="E1566"/>
    </row>
    <row r="1567" spans="1:5" x14ac:dyDescent="0.25">
      <c r="A1567"/>
      <c r="B1567"/>
      <c r="E1567"/>
    </row>
    <row r="1568" spans="1:5" x14ac:dyDescent="0.25">
      <c r="A1568"/>
      <c r="B1568"/>
      <c r="E1568"/>
    </row>
    <row r="1569" spans="1:5" x14ac:dyDescent="0.25">
      <c r="A1569"/>
      <c r="B1569"/>
      <c r="E1569"/>
    </row>
    <row r="1570" spans="1:5" x14ac:dyDescent="0.25">
      <c r="A1570"/>
      <c r="B1570"/>
      <c r="E1570"/>
    </row>
    <row r="1571" spans="1:5" x14ac:dyDescent="0.25">
      <c r="A1571"/>
      <c r="B1571"/>
      <c r="E1571"/>
    </row>
    <row r="1572" spans="1:5" x14ac:dyDescent="0.25">
      <c r="A1572"/>
      <c r="B1572"/>
      <c r="E1572"/>
    </row>
    <row r="1573" spans="1:5" x14ac:dyDescent="0.25">
      <c r="A1573"/>
      <c r="B1573"/>
      <c r="E1573"/>
    </row>
    <row r="1574" spans="1:5" x14ac:dyDescent="0.25">
      <c r="A1574"/>
      <c r="B1574"/>
      <c r="E1574"/>
    </row>
    <row r="1575" spans="1:5" x14ac:dyDescent="0.25">
      <c r="A1575"/>
      <c r="B1575"/>
      <c r="E1575"/>
    </row>
    <row r="1576" spans="1:5" x14ac:dyDescent="0.25">
      <c r="A1576"/>
      <c r="B1576"/>
      <c r="E1576"/>
    </row>
    <row r="1577" spans="1:5" x14ac:dyDescent="0.25">
      <c r="A1577"/>
      <c r="B1577"/>
      <c r="E1577"/>
    </row>
    <row r="1578" spans="1:5" x14ac:dyDescent="0.25">
      <c r="A1578"/>
      <c r="B1578"/>
      <c r="E1578"/>
    </row>
    <row r="1579" spans="1:5" x14ac:dyDescent="0.25">
      <c r="A1579"/>
      <c r="B1579"/>
      <c r="E1579"/>
    </row>
    <row r="1580" spans="1:5" x14ac:dyDescent="0.25">
      <c r="A1580"/>
      <c r="B1580"/>
      <c r="E1580"/>
    </row>
    <row r="1581" spans="1:5" x14ac:dyDescent="0.25">
      <c r="A1581"/>
      <c r="B1581"/>
      <c r="E1581"/>
    </row>
    <row r="1582" spans="1:5" x14ac:dyDescent="0.25">
      <c r="A1582"/>
      <c r="B1582"/>
      <c r="E1582"/>
    </row>
    <row r="1583" spans="1:5" x14ac:dyDescent="0.25">
      <c r="A1583"/>
      <c r="B1583"/>
      <c r="E1583"/>
    </row>
    <row r="1584" spans="1:5" x14ac:dyDescent="0.25">
      <c r="A1584"/>
      <c r="B1584"/>
      <c r="E1584"/>
    </row>
    <row r="1585" spans="1:5" x14ac:dyDescent="0.25">
      <c r="A1585"/>
      <c r="B1585"/>
      <c r="E1585"/>
    </row>
    <row r="1586" spans="1:5" x14ac:dyDescent="0.25">
      <c r="A1586"/>
      <c r="B1586"/>
      <c r="E1586"/>
    </row>
    <row r="1587" spans="1:5" x14ac:dyDescent="0.25">
      <c r="A1587"/>
      <c r="B1587"/>
      <c r="E1587"/>
    </row>
    <row r="1588" spans="1:5" x14ac:dyDescent="0.25">
      <c r="A1588"/>
      <c r="B1588"/>
      <c r="E1588"/>
    </row>
    <row r="1589" spans="1:5" x14ac:dyDescent="0.25">
      <c r="A1589"/>
      <c r="B1589"/>
      <c r="E1589"/>
    </row>
    <row r="1590" spans="1:5" x14ac:dyDescent="0.25">
      <c r="A1590"/>
      <c r="B1590"/>
      <c r="E1590"/>
    </row>
    <row r="1591" spans="1:5" x14ac:dyDescent="0.25">
      <c r="A1591"/>
      <c r="B1591"/>
      <c r="E1591"/>
    </row>
    <row r="1592" spans="1:5" x14ac:dyDescent="0.25">
      <c r="A1592"/>
      <c r="B1592"/>
      <c r="E1592"/>
    </row>
    <row r="1593" spans="1:5" x14ac:dyDescent="0.25">
      <c r="A1593"/>
      <c r="B1593"/>
      <c r="E1593"/>
    </row>
    <row r="1594" spans="1:5" x14ac:dyDescent="0.25">
      <c r="A1594"/>
      <c r="B1594"/>
      <c r="E1594"/>
    </row>
    <row r="1595" spans="1:5" x14ac:dyDescent="0.25">
      <c r="A1595"/>
      <c r="B1595"/>
      <c r="E1595"/>
    </row>
    <row r="1596" spans="1:5" x14ac:dyDescent="0.25">
      <c r="A1596"/>
      <c r="B1596"/>
      <c r="E1596"/>
    </row>
    <row r="1597" spans="1:5" x14ac:dyDescent="0.25">
      <c r="A1597"/>
      <c r="B1597"/>
      <c r="E1597"/>
    </row>
    <row r="1598" spans="1:5" x14ac:dyDescent="0.25">
      <c r="A1598"/>
      <c r="B1598"/>
      <c r="E1598"/>
    </row>
    <row r="1599" spans="1:5" x14ac:dyDescent="0.25">
      <c r="A1599"/>
      <c r="B1599"/>
      <c r="E1599"/>
    </row>
    <row r="1600" spans="1:5" x14ac:dyDescent="0.25">
      <c r="A1600"/>
      <c r="B1600"/>
      <c r="E1600"/>
    </row>
    <row r="1601" spans="1:5" x14ac:dyDescent="0.25">
      <c r="A1601"/>
      <c r="B1601"/>
      <c r="E1601"/>
    </row>
    <row r="1602" spans="1:5" x14ac:dyDescent="0.25">
      <c r="A1602"/>
      <c r="B1602"/>
      <c r="E1602"/>
    </row>
    <row r="1603" spans="1:5" x14ac:dyDescent="0.25">
      <c r="A1603"/>
      <c r="B1603"/>
      <c r="E1603"/>
    </row>
    <row r="1604" spans="1:5" x14ac:dyDescent="0.25">
      <c r="A1604"/>
      <c r="B1604"/>
      <c r="E1604"/>
    </row>
    <row r="1605" spans="1:5" x14ac:dyDescent="0.25">
      <c r="A1605"/>
      <c r="B1605"/>
      <c r="E1605"/>
    </row>
    <row r="1606" spans="1:5" x14ac:dyDescent="0.25">
      <c r="A1606"/>
      <c r="B1606"/>
      <c r="E1606"/>
    </row>
    <row r="1607" spans="1:5" x14ac:dyDescent="0.25">
      <c r="A1607"/>
      <c r="B1607"/>
      <c r="E1607"/>
    </row>
    <row r="1608" spans="1:5" x14ac:dyDescent="0.25">
      <c r="A1608"/>
      <c r="B1608"/>
      <c r="E1608"/>
    </row>
    <row r="1609" spans="1:5" x14ac:dyDescent="0.25">
      <c r="A1609"/>
      <c r="B1609"/>
      <c r="E1609"/>
    </row>
    <row r="1610" spans="1:5" x14ac:dyDescent="0.25">
      <c r="A1610"/>
      <c r="B1610"/>
      <c r="E1610"/>
    </row>
    <row r="1611" spans="1:5" x14ac:dyDescent="0.25">
      <c r="A1611"/>
      <c r="B1611"/>
      <c r="E1611"/>
    </row>
    <row r="1612" spans="1:5" x14ac:dyDescent="0.25">
      <c r="A1612"/>
      <c r="B1612"/>
      <c r="E1612"/>
    </row>
    <row r="1613" spans="1:5" x14ac:dyDescent="0.25">
      <c r="A1613"/>
      <c r="B1613"/>
      <c r="E1613"/>
    </row>
    <row r="1614" spans="1:5" x14ac:dyDescent="0.25">
      <c r="A1614"/>
      <c r="B1614"/>
      <c r="E1614"/>
    </row>
    <row r="1615" spans="1:5" x14ac:dyDescent="0.25">
      <c r="A1615"/>
      <c r="B1615"/>
      <c r="E1615"/>
    </row>
    <row r="1616" spans="1:5" x14ac:dyDescent="0.25">
      <c r="A1616"/>
      <c r="B1616"/>
      <c r="E1616"/>
    </row>
    <row r="1617" spans="1:5" x14ac:dyDescent="0.25">
      <c r="A1617"/>
      <c r="B1617"/>
      <c r="E1617"/>
    </row>
    <row r="1618" spans="1:5" x14ac:dyDescent="0.25">
      <c r="A1618"/>
      <c r="B1618"/>
      <c r="E1618"/>
    </row>
    <row r="1619" spans="1:5" x14ac:dyDescent="0.25">
      <c r="A1619"/>
      <c r="B1619"/>
      <c r="E1619"/>
    </row>
    <row r="1620" spans="1:5" x14ac:dyDescent="0.25">
      <c r="A1620"/>
      <c r="B1620"/>
      <c r="E1620"/>
    </row>
    <row r="1621" spans="1:5" x14ac:dyDescent="0.25">
      <c r="A1621"/>
      <c r="B1621"/>
      <c r="E1621"/>
    </row>
    <row r="1622" spans="1:5" x14ac:dyDescent="0.25">
      <c r="A1622"/>
      <c r="B1622"/>
      <c r="E1622"/>
    </row>
    <row r="1623" spans="1:5" x14ac:dyDescent="0.25">
      <c r="A1623"/>
      <c r="B1623"/>
      <c r="E1623"/>
    </row>
    <row r="1624" spans="1:5" x14ac:dyDescent="0.25">
      <c r="A1624"/>
      <c r="B1624"/>
      <c r="E1624"/>
    </row>
    <row r="1625" spans="1:5" x14ac:dyDescent="0.25">
      <c r="A1625"/>
      <c r="B1625"/>
      <c r="E1625"/>
    </row>
    <row r="1626" spans="1:5" x14ac:dyDescent="0.25">
      <c r="A1626"/>
      <c r="B1626"/>
      <c r="E1626"/>
    </row>
    <row r="1627" spans="1:5" x14ac:dyDescent="0.25">
      <c r="A1627"/>
      <c r="B1627"/>
      <c r="E1627"/>
    </row>
    <row r="1628" spans="1:5" x14ac:dyDescent="0.25">
      <c r="A1628"/>
      <c r="B1628"/>
      <c r="E1628"/>
    </row>
    <row r="1629" spans="1:5" x14ac:dyDescent="0.25">
      <c r="A1629"/>
      <c r="B1629"/>
      <c r="E1629"/>
    </row>
    <row r="1630" spans="1:5" x14ac:dyDescent="0.25">
      <c r="A1630"/>
      <c r="B1630"/>
      <c r="E1630"/>
    </row>
    <row r="1631" spans="1:5" x14ac:dyDescent="0.25">
      <c r="A1631"/>
      <c r="B1631"/>
      <c r="E1631"/>
    </row>
    <row r="1632" spans="1:5" x14ac:dyDescent="0.25">
      <c r="A1632"/>
      <c r="B1632"/>
      <c r="E1632"/>
    </row>
    <row r="1633" spans="1:5" x14ac:dyDescent="0.25">
      <c r="A1633"/>
      <c r="B1633"/>
      <c r="E1633"/>
    </row>
    <row r="1634" spans="1:5" x14ac:dyDescent="0.25">
      <c r="A1634"/>
      <c r="B1634"/>
      <c r="E1634"/>
    </row>
    <row r="1635" spans="1:5" x14ac:dyDescent="0.25">
      <c r="A1635"/>
      <c r="B1635"/>
      <c r="E1635"/>
    </row>
    <row r="1636" spans="1:5" x14ac:dyDescent="0.25">
      <c r="A1636"/>
      <c r="B1636"/>
      <c r="E1636"/>
    </row>
    <row r="1637" spans="1:5" x14ac:dyDescent="0.25">
      <c r="A1637"/>
      <c r="B1637"/>
      <c r="E1637"/>
    </row>
    <row r="1638" spans="1:5" x14ac:dyDescent="0.25">
      <c r="A1638"/>
      <c r="B1638"/>
      <c r="E1638"/>
    </row>
    <row r="1639" spans="1:5" x14ac:dyDescent="0.25">
      <c r="A1639"/>
      <c r="B1639"/>
      <c r="E1639"/>
    </row>
    <row r="1640" spans="1:5" x14ac:dyDescent="0.25">
      <c r="A1640"/>
      <c r="B1640"/>
      <c r="E1640"/>
    </row>
    <row r="1641" spans="1:5" x14ac:dyDescent="0.25">
      <c r="A1641"/>
      <c r="B1641"/>
      <c r="E1641"/>
    </row>
    <row r="1642" spans="1:5" x14ac:dyDescent="0.25">
      <c r="A1642"/>
      <c r="B1642"/>
      <c r="E1642"/>
    </row>
    <row r="1643" spans="1:5" x14ac:dyDescent="0.25">
      <c r="A1643"/>
      <c r="B1643"/>
      <c r="E1643"/>
    </row>
    <row r="1644" spans="1:5" x14ac:dyDescent="0.25">
      <c r="A1644"/>
      <c r="B1644"/>
      <c r="E1644"/>
    </row>
    <row r="1645" spans="1:5" x14ac:dyDescent="0.25">
      <c r="A1645"/>
      <c r="B1645"/>
      <c r="E1645"/>
    </row>
    <row r="1646" spans="1:5" x14ac:dyDescent="0.25">
      <c r="A1646"/>
      <c r="B1646"/>
      <c r="E1646"/>
    </row>
    <row r="1647" spans="1:5" x14ac:dyDescent="0.25">
      <c r="A1647"/>
      <c r="B1647"/>
      <c r="E1647"/>
    </row>
    <row r="1648" spans="1:5" x14ac:dyDescent="0.25">
      <c r="A1648"/>
      <c r="B1648"/>
      <c r="E1648"/>
    </row>
    <row r="1649" spans="1:5" x14ac:dyDescent="0.25">
      <c r="A1649"/>
      <c r="B1649"/>
      <c r="E1649"/>
    </row>
    <row r="1650" spans="1:5" x14ac:dyDescent="0.25">
      <c r="A1650"/>
      <c r="B1650"/>
      <c r="E1650"/>
    </row>
    <row r="1651" spans="1:5" x14ac:dyDescent="0.25">
      <c r="A1651"/>
      <c r="B1651"/>
      <c r="E1651"/>
    </row>
    <row r="1652" spans="1:5" x14ac:dyDescent="0.25">
      <c r="A1652"/>
      <c r="B1652"/>
      <c r="E1652"/>
    </row>
    <row r="1653" spans="1:5" x14ac:dyDescent="0.25">
      <c r="A1653"/>
      <c r="B1653"/>
      <c r="E1653"/>
    </row>
    <row r="1654" spans="1:5" x14ac:dyDescent="0.25">
      <c r="A1654"/>
      <c r="B1654"/>
      <c r="E1654"/>
    </row>
    <row r="1655" spans="1:5" x14ac:dyDescent="0.25">
      <c r="A1655"/>
      <c r="B1655"/>
      <c r="E1655"/>
    </row>
    <row r="1656" spans="1:5" x14ac:dyDescent="0.25">
      <c r="A1656"/>
      <c r="B1656"/>
      <c r="E1656"/>
    </row>
    <row r="1657" spans="1:5" x14ac:dyDescent="0.25">
      <c r="A1657"/>
      <c r="B1657"/>
      <c r="E1657"/>
    </row>
    <row r="1658" spans="1:5" x14ac:dyDescent="0.25">
      <c r="A1658"/>
      <c r="B1658"/>
      <c r="E1658"/>
    </row>
  </sheetData>
  <pageMargins left="0.39370078740157483" right="0.23622047244094491" top="0.39370078740157483" bottom="0.51181102362204722" header="0.19685039370078741" footer="0.19685039370078741"/>
  <pageSetup paperSize="9" scale="87" fitToHeight="0" orientation="portrait" r:id="rId3"/>
  <headerFooter>
    <oddHeader>&amp;C&amp;"Arial,Fet"&amp;14Periodisering&amp;"Arial,Normal"&amp;10
&amp;RSida &amp;P/&amp;N</oddHeader>
    <oddFooter>&amp;Lvivekasfiffigamallar.se&amp;CFöreningen Föreningen
12345678-1234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88"/>
  <sheetViews>
    <sheetView workbookViewId="0"/>
  </sheetViews>
  <sheetFormatPr defaultRowHeight="13.2" x14ac:dyDescent="0.25"/>
  <cols>
    <col min="1" max="1" width="6.5546875" style="103" customWidth="1"/>
    <col min="2" max="2" width="56.6640625" style="103" bestFit="1" customWidth="1"/>
    <col min="3" max="3" width="35.33203125" style="103" bestFit="1" customWidth="1"/>
    <col min="4" max="4" width="3.88671875" style="103" customWidth="1"/>
    <col min="5" max="5" width="35.33203125" style="103" bestFit="1" customWidth="1"/>
    <col min="6" max="6" width="8.88671875" style="103"/>
    <col min="7" max="7" width="63.33203125" style="103" customWidth="1"/>
    <col min="8" max="16384" width="8.88671875" style="103"/>
  </cols>
  <sheetData>
    <row r="1" spans="1:5" s="102" customFormat="1" ht="26.4" x14ac:dyDescent="0.25">
      <c r="A1" s="109" t="s">
        <v>21</v>
      </c>
      <c r="B1" s="110" t="s">
        <v>345</v>
      </c>
      <c r="C1" s="110" t="s">
        <v>360</v>
      </c>
      <c r="D1" s="110"/>
      <c r="E1" s="110" t="s">
        <v>359</v>
      </c>
    </row>
    <row r="2" spans="1:5" x14ac:dyDescent="0.25">
      <c r="A2" s="104">
        <v>10</v>
      </c>
      <c r="B2" s="105" t="s">
        <v>264</v>
      </c>
      <c r="C2" s="105" t="s">
        <v>263</v>
      </c>
      <c r="D2" s="105">
        <v>1</v>
      </c>
      <c r="E2" s="105" t="s">
        <v>346</v>
      </c>
    </row>
    <row r="3" spans="1:5" x14ac:dyDescent="0.25">
      <c r="A3" s="104">
        <v>11</v>
      </c>
      <c r="B3" s="105" t="s">
        <v>265</v>
      </c>
      <c r="C3" s="105" t="s">
        <v>263</v>
      </c>
      <c r="D3" s="105">
        <v>1</v>
      </c>
      <c r="E3" s="105" t="s">
        <v>347</v>
      </c>
    </row>
    <row r="4" spans="1:5" x14ac:dyDescent="0.25">
      <c r="A4" s="104">
        <v>12</v>
      </c>
      <c r="B4" s="105" t="s">
        <v>266</v>
      </c>
      <c r="C4" s="105" t="s">
        <v>263</v>
      </c>
      <c r="D4" s="105">
        <v>1</v>
      </c>
      <c r="E4" s="105" t="s">
        <v>347</v>
      </c>
    </row>
    <row r="5" spans="1:5" x14ac:dyDescent="0.25">
      <c r="A5" s="104">
        <v>13</v>
      </c>
      <c r="B5" s="105" t="s">
        <v>272</v>
      </c>
      <c r="C5" s="105" t="s">
        <v>263</v>
      </c>
      <c r="D5" s="105">
        <v>1</v>
      </c>
      <c r="E5" s="105" t="s">
        <v>352</v>
      </c>
    </row>
    <row r="6" spans="1:5" x14ac:dyDescent="0.25">
      <c r="A6" s="104">
        <v>14</v>
      </c>
      <c r="B6" s="105" t="s">
        <v>268</v>
      </c>
      <c r="C6" s="105" t="s">
        <v>263</v>
      </c>
      <c r="D6" s="105">
        <v>1</v>
      </c>
      <c r="E6" s="105" t="s">
        <v>351</v>
      </c>
    </row>
    <row r="7" spans="1:5" x14ac:dyDescent="0.25">
      <c r="A7" s="104">
        <v>15</v>
      </c>
      <c r="B7" s="105" t="s">
        <v>269</v>
      </c>
      <c r="C7" s="105" t="s">
        <v>263</v>
      </c>
      <c r="D7" s="105">
        <v>1</v>
      </c>
      <c r="E7" s="105" t="s">
        <v>350</v>
      </c>
    </row>
    <row r="8" spans="1:5" x14ac:dyDescent="0.25">
      <c r="A8" s="104">
        <v>16</v>
      </c>
      <c r="B8" s="105" t="s">
        <v>270</v>
      </c>
      <c r="C8" s="105" t="s">
        <v>263</v>
      </c>
      <c r="D8" s="105">
        <v>1</v>
      </c>
      <c r="E8" s="105" t="s">
        <v>350</v>
      </c>
    </row>
    <row r="9" spans="1:5" x14ac:dyDescent="0.25">
      <c r="A9" s="104">
        <v>17</v>
      </c>
      <c r="B9" s="105" t="s">
        <v>271</v>
      </c>
      <c r="C9" s="105" t="s">
        <v>263</v>
      </c>
      <c r="D9" s="105">
        <v>1</v>
      </c>
      <c r="E9" s="105" t="s">
        <v>350</v>
      </c>
    </row>
    <row r="10" spans="1:5" x14ac:dyDescent="0.25">
      <c r="A10" s="104">
        <v>18</v>
      </c>
      <c r="B10" s="105" t="s">
        <v>273</v>
      </c>
      <c r="C10" s="105" t="s">
        <v>263</v>
      </c>
      <c r="D10" s="105">
        <v>1</v>
      </c>
      <c r="E10" s="105" t="s">
        <v>349</v>
      </c>
    </row>
    <row r="11" spans="1:5" x14ac:dyDescent="0.25">
      <c r="A11" s="104">
        <v>19</v>
      </c>
      <c r="B11" s="105" t="s">
        <v>274</v>
      </c>
      <c r="C11" s="105" t="s">
        <v>263</v>
      </c>
      <c r="D11" s="105">
        <v>1</v>
      </c>
      <c r="E11" s="105" t="s">
        <v>348</v>
      </c>
    </row>
    <row r="12" spans="1:5" x14ac:dyDescent="0.25">
      <c r="A12" s="104">
        <v>1</v>
      </c>
      <c r="B12" s="106" t="s">
        <v>263</v>
      </c>
      <c r="C12" s="106"/>
      <c r="D12" s="106"/>
      <c r="E12" s="106"/>
    </row>
    <row r="13" spans="1:5" x14ac:dyDescent="0.25">
      <c r="A13" s="104">
        <v>20</v>
      </c>
      <c r="B13" s="105" t="s">
        <v>275</v>
      </c>
      <c r="C13" s="105" t="s">
        <v>276</v>
      </c>
      <c r="D13" s="105">
        <v>2</v>
      </c>
      <c r="E13" s="105" t="s">
        <v>353</v>
      </c>
    </row>
    <row r="14" spans="1:5" x14ac:dyDescent="0.25">
      <c r="A14" s="104">
        <v>21</v>
      </c>
      <c r="B14" s="105" t="s">
        <v>277</v>
      </c>
      <c r="C14" s="105" t="s">
        <v>276</v>
      </c>
      <c r="D14" s="105">
        <v>2</v>
      </c>
      <c r="E14" s="105" t="s">
        <v>354</v>
      </c>
    </row>
    <row r="15" spans="1:5" x14ac:dyDescent="0.25">
      <c r="A15" s="104">
        <v>22</v>
      </c>
      <c r="B15" s="105" t="s">
        <v>278</v>
      </c>
      <c r="C15" s="105" t="s">
        <v>276</v>
      </c>
      <c r="D15" s="105">
        <v>2</v>
      </c>
      <c r="E15" s="105" t="s">
        <v>355</v>
      </c>
    </row>
    <row r="16" spans="1:5" x14ac:dyDescent="0.25">
      <c r="A16" s="106">
        <v>23</v>
      </c>
      <c r="B16" s="105" t="s">
        <v>279</v>
      </c>
      <c r="C16" s="105" t="s">
        <v>276</v>
      </c>
      <c r="D16" s="105">
        <v>2</v>
      </c>
      <c r="E16" s="105" t="s">
        <v>356</v>
      </c>
    </row>
    <row r="17" spans="1:5" x14ac:dyDescent="0.25">
      <c r="A17" s="104">
        <v>24</v>
      </c>
      <c r="B17" s="105" t="s">
        <v>282</v>
      </c>
      <c r="C17" s="105" t="s">
        <v>276</v>
      </c>
      <c r="D17" s="105">
        <v>2</v>
      </c>
      <c r="E17" s="105" t="s">
        <v>357</v>
      </c>
    </row>
    <row r="18" spans="1:5" x14ac:dyDescent="0.25">
      <c r="A18" s="104">
        <v>25</v>
      </c>
      <c r="B18" s="105" t="s">
        <v>281</v>
      </c>
      <c r="C18" s="105" t="s">
        <v>276</v>
      </c>
      <c r="D18" s="105">
        <v>2</v>
      </c>
      <c r="E18" s="105" t="s">
        <v>357</v>
      </c>
    </row>
    <row r="19" spans="1:5" x14ac:dyDescent="0.25">
      <c r="A19" s="104">
        <v>26</v>
      </c>
      <c r="B19" s="105" t="s">
        <v>287</v>
      </c>
      <c r="C19" s="105" t="s">
        <v>276</v>
      </c>
      <c r="D19" s="105">
        <v>2</v>
      </c>
      <c r="E19" s="105" t="s">
        <v>357</v>
      </c>
    </row>
    <row r="20" spans="1:5" x14ac:dyDescent="0.25">
      <c r="A20" s="104">
        <v>27</v>
      </c>
      <c r="B20" s="105" t="s">
        <v>284</v>
      </c>
      <c r="C20" s="105" t="s">
        <v>276</v>
      </c>
      <c r="D20" s="105">
        <v>2</v>
      </c>
      <c r="E20" s="105" t="s">
        <v>357</v>
      </c>
    </row>
    <row r="21" spans="1:5" x14ac:dyDescent="0.25">
      <c r="A21" s="104">
        <v>28</v>
      </c>
      <c r="B21" s="105" t="s">
        <v>285</v>
      </c>
      <c r="C21" s="105" t="s">
        <v>276</v>
      </c>
      <c r="D21" s="105">
        <v>2</v>
      </c>
      <c r="E21" s="105" t="s">
        <v>357</v>
      </c>
    </row>
    <row r="22" spans="1:5" x14ac:dyDescent="0.25">
      <c r="A22" s="104">
        <v>29</v>
      </c>
      <c r="B22" s="105" t="s">
        <v>286</v>
      </c>
      <c r="C22" s="105" t="s">
        <v>276</v>
      </c>
      <c r="D22" s="105">
        <v>2</v>
      </c>
      <c r="E22" s="105" t="s">
        <v>357</v>
      </c>
    </row>
    <row r="23" spans="1:5" x14ac:dyDescent="0.25">
      <c r="A23" s="104">
        <v>2</v>
      </c>
      <c r="B23" s="105" t="s">
        <v>276</v>
      </c>
      <c r="C23" s="105"/>
      <c r="D23" s="105"/>
      <c r="E23" s="105"/>
    </row>
    <row r="24" spans="1:5" x14ac:dyDescent="0.25">
      <c r="A24" s="104">
        <v>30</v>
      </c>
      <c r="B24" s="105" t="s">
        <v>296</v>
      </c>
      <c r="C24" s="105" t="s">
        <v>361</v>
      </c>
      <c r="D24" s="105">
        <v>3</v>
      </c>
      <c r="E24" s="105"/>
    </row>
    <row r="25" spans="1:5" x14ac:dyDescent="0.25">
      <c r="A25" s="104">
        <v>31</v>
      </c>
      <c r="B25" s="105" t="s">
        <v>296</v>
      </c>
      <c r="C25" s="105" t="s">
        <v>361</v>
      </c>
      <c r="D25" s="105">
        <v>3</v>
      </c>
      <c r="E25" s="105"/>
    </row>
    <row r="26" spans="1:5" x14ac:dyDescent="0.25">
      <c r="A26" s="104">
        <v>32</v>
      </c>
      <c r="B26" s="105" t="s">
        <v>296</v>
      </c>
      <c r="C26" s="105" t="s">
        <v>361</v>
      </c>
      <c r="D26" s="105">
        <v>3</v>
      </c>
      <c r="E26" s="105"/>
    </row>
    <row r="27" spans="1:5" x14ac:dyDescent="0.25">
      <c r="A27" s="104">
        <v>33</v>
      </c>
      <c r="B27" s="105" t="s">
        <v>296</v>
      </c>
      <c r="C27" s="105" t="s">
        <v>361</v>
      </c>
      <c r="D27" s="105">
        <v>3</v>
      </c>
      <c r="E27" s="105"/>
    </row>
    <row r="28" spans="1:5" x14ac:dyDescent="0.25">
      <c r="A28" s="104">
        <v>34</v>
      </c>
      <c r="B28" s="105" t="s">
        <v>296</v>
      </c>
      <c r="C28" s="105" t="s">
        <v>361</v>
      </c>
      <c r="D28" s="105">
        <v>3</v>
      </c>
      <c r="E28" s="105"/>
    </row>
    <row r="29" spans="1:5" x14ac:dyDescent="0.25">
      <c r="A29" s="104">
        <v>35</v>
      </c>
      <c r="B29" s="105" t="s">
        <v>295</v>
      </c>
      <c r="C29" s="105" t="s">
        <v>361</v>
      </c>
      <c r="D29" s="105">
        <v>3</v>
      </c>
      <c r="E29" s="105"/>
    </row>
    <row r="30" spans="1:5" x14ac:dyDescent="0.25">
      <c r="A30" s="104">
        <v>36</v>
      </c>
      <c r="B30" s="105" t="s">
        <v>291</v>
      </c>
      <c r="C30" s="105" t="s">
        <v>361</v>
      </c>
      <c r="D30" s="105">
        <v>3</v>
      </c>
      <c r="E30" s="105"/>
    </row>
    <row r="31" spans="1:5" x14ac:dyDescent="0.25">
      <c r="A31" s="104">
        <v>37</v>
      </c>
      <c r="B31" s="105" t="s">
        <v>292</v>
      </c>
      <c r="C31" s="105" t="s">
        <v>361</v>
      </c>
      <c r="D31" s="105">
        <v>3</v>
      </c>
      <c r="E31" s="105"/>
    </row>
    <row r="32" spans="1:5" x14ac:dyDescent="0.25">
      <c r="A32" s="104">
        <v>38</v>
      </c>
      <c r="B32" s="105" t="s">
        <v>293</v>
      </c>
      <c r="C32" s="105" t="s">
        <v>361</v>
      </c>
      <c r="D32" s="105">
        <v>3</v>
      </c>
      <c r="E32" s="105"/>
    </row>
    <row r="33" spans="1:5" x14ac:dyDescent="0.25">
      <c r="A33" s="104">
        <v>39</v>
      </c>
      <c r="B33" s="105" t="s">
        <v>294</v>
      </c>
      <c r="C33" s="105" t="s">
        <v>361</v>
      </c>
      <c r="D33" s="105">
        <v>3</v>
      </c>
      <c r="E33" s="105"/>
    </row>
    <row r="34" spans="1:5" x14ac:dyDescent="0.25">
      <c r="A34" s="104">
        <v>3</v>
      </c>
      <c r="B34" s="105" t="s">
        <v>288</v>
      </c>
      <c r="C34" s="105"/>
      <c r="D34" s="105"/>
      <c r="E34" s="105"/>
    </row>
    <row r="35" spans="1:5" x14ac:dyDescent="0.25">
      <c r="A35" s="107">
        <v>40</v>
      </c>
      <c r="B35" s="105" t="s">
        <v>299</v>
      </c>
      <c r="C35" s="105" t="s">
        <v>362</v>
      </c>
      <c r="D35" s="105">
        <v>4</v>
      </c>
      <c r="E35" s="105"/>
    </row>
    <row r="36" spans="1:5" x14ac:dyDescent="0.25">
      <c r="A36" s="107">
        <v>41</v>
      </c>
      <c r="B36" s="105" t="s">
        <v>299</v>
      </c>
      <c r="C36" s="105" t="s">
        <v>362</v>
      </c>
      <c r="D36" s="105">
        <v>4</v>
      </c>
      <c r="E36" s="105"/>
    </row>
    <row r="37" spans="1:5" x14ac:dyDescent="0.25">
      <c r="A37" s="107">
        <v>42</v>
      </c>
      <c r="B37" s="105" t="s">
        <v>299</v>
      </c>
      <c r="C37" s="105" t="s">
        <v>362</v>
      </c>
      <c r="D37" s="105">
        <v>4</v>
      </c>
      <c r="E37" s="105"/>
    </row>
    <row r="38" spans="1:5" x14ac:dyDescent="0.25">
      <c r="A38" s="107">
        <v>43</v>
      </c>
      <c r="B38" s="105" t="s">
        <v>299</v>
      </c>
      <c r="C38" s="105" t="s">
        <v>362</v>
      </c>
      <c r="D38" s="105">
        <v>4</v>
      </c>
      <c r="E38" s="105"/>
    </row>
    <row r="39" spans="1:5" x14ac:dyDescent="0.25">
      <c r="A39" s="107">
        <v>44</v>
      </c>
      <c r="B39" s="105" t="s">
        <v>299</v>
      </c>
      <c r="C39" s="105" t="s">
        <v>362</v>
      </c>
      <c r="D39" s="105">
        <v>4</v>
      </c>
      <c r="E39" s="105"/>
    </row>
    <row r="40" spans="1:5" x14ac:dyDescent="0.25">
      <c r="A40" s="107">
        <v>45</v>
      </c>
      <c r="B40" s="105" t="s">
        <v>299</v>
      </c>
      <c r="C40" s="105" t="s">
        <v>362</v>
      </c>
      <c r="D40" s="105">
        <v>4</v>
      </c>
      <c r="E40" s="105"/>
    </row>
    <row r="41" spans="1:5" x14ac:dyDescent="0.25">
      <c r="A41" s="104">
        <v>46</v>
      </c>
      <c r="B41" s="105" t="s">
        <v>301</v>
      </c>
      <c r="C41" s="105" t="s">
        <v>362</v>
      </c>
      <c r="D41" s="105">
        <v>4</v>
      </c>
      <c r="E41" s="105"/>
    </row>
    <row r="42" spans="1:5" x14ac:dyDescent="0.25">
      <c r="A42" s="104">
        <v>47</v>
      </c>
      <c r="B42" s="105" t="s">
        <v>302</v>
      </c>
      <c r="C42" s="105" t="s">
        <v>362</v>
      </c>
      <c r="D42" s="105">
        <v>4</v>
      </c>
      <c r="E42" s="105"/>
    </row>
    <row r="43" spans="1:5" x14ac:dyDescent="0.25">
      <c r="A43" s="104">
        <v>48</v>
      </c>
      <c r="B43" s="105" t="s">
        <v>306</v>
      </c>
      <c r="C43" s="105" t="s">
        <v>362</v>
      </c>
      <c r="D43" s="105">
        <v>4</v>
      </c>
      <c r="E43" s="105"/>
    </row>
    <row r="44" spans="1:5" x14ac:dyDescent="0.25">
      <c r="A44" s="104">
        <v>49</v>
      </c>
      <c r="B44" s="105" t="s">
        <v>304</v>
      </c>
      <c r="C44" s="105" t="s">
        <v>362</v>
      </c>
      <c r="D44" s="105">
        <v>4</v>
      </c>
      <c r="E44" s="105"/>
    </row>
    <row r="45" spans="1:5" x14ac:dyDescent="0.25">
      <c r="A45" s="104">
        <v>4</v>
      </c>
      <c r="B45" s="105" t="s">
        <v>305</v>
      </c>
      <c r="C45" s="105"/>
      <c r="D45" s="105"/>
      <c r="E45" s="105"/>
    </row>
    <row r="46" spans="1:5" x14ac:dyDescent="0.25">
      <c r="A46" s="104">
        <v>50</v>
      </c>
      <c r="B46" s="105" t="s">
        <v>309</v>
      </c>
      <c r="C46" s="105" t="s">
        <v>362</v>
      </c>
      <c r="D46" s="105">
        <v>4</v>
      </c>
      <c r="E46" s="105"/>
    </row>
    <row r="47" spans="1:5" x14ac:dyDescent="0.25">
      <c r="A47" s="104">
        <v>51</v>
      </c>
      <c r="B47" s="105" t="s">
        <v>310</v>
      </c>
      <c r="C47" s="105" t="s">
        <v>362</v>
      </c>
      <c r="D47" s="105">
        <v>4</v>
      </c>
      <c r="E47" s="105"/>
    </row>
    <row r="48" spans="1:5" x14ac:dyDescent="0.25">
      <c r="A48" s="104">
        <v>52</v>
      </c>
      <c r="B48" s="105" t="s">
        <v>311</v>
      </c>
      <c r="C48" s="105" t="s">
        <v>362</v>
      </c>
      <c r="D48" s="105">
        <v>4</v>
      </c>
      <c r="E48" s="105"/>
    </row>
    <row r="49" spans="1:5" x14ac:dyDescent="0.25">
      <c r="A49" s="104">
        <v>53</v>
      </c>
      <c r="B49" s="105" t="s">
        <v>312</v>
      </c>
      <c r="C49" s="105" t="s">
        <v>362</v>
      </c>
      <c r="D49" s="105">
        <v>4</v>
      </c>
      <c r="E49" s="105"/>
    </row>
    <row r="50" spans="1:5" x14ac:dyDescent="0.25">
      <c r="A50" s="104">
        <v>54</v>
      </c>
      <c r="B50" s="105" t="s">
        <v>313</v>
      </c>
      <c r="C50" s="105" t="s">
        <v>362</v>
      </c>
      <c r="D50" s="105">
        <v>4</v>
      </c>
      <c r="E50" s="105"/>
    </row>
    <row r="51" spans="1:5" x14ac:dyDescent="0.25">
      <c r="A51" s="104">
        <v>55</v>
      </c>
      <c r="B51" s="105" t="s">
        <v>58</v>
      </c>
      <c r="C51" s="105" t="s">
        <v>362</v>
      </c>
      <c r="D51" s="105">
        <v>4</v>
      </c>
      <c r="E51" s="105"/>
    </row>
    <row r="52" spans="1:5" x14ac:dyDescent="0.25">
      <c r="A52" s="104">
        <v>56</v>
      </c>
      <c r="B52" s="105" t="s">
        <v>314</v>
      </c>
      <c r="C52" s="105" t="s">
        <v>362</v>
      </c>
      <c r="D52" s="105">
        <v>4</v>
      </c>
      <c r="E52" s="105"/>
    </row>
    <row r="53" spans="1:5" x14ac:dyDescent="0.25">
      <c r="A53" s="104">
        <v>57</v>
      </c>
      <c r="B53" s="105" t="s">
        <v>315</v>
      </c>
      <c r="C53" s="105" t="s">
        <v>362</v>
      </c>
      <c r="D53" s="105">
        <v>4</v>
      </c>
      <c r="E53" s="105"/>
    </row>
    <row r="54" spans="1:5" x14ac:dyDescent="0.25">
      <c r="A54" s="104">
        <v>58</v>
      </c>
      <c r="B54" s="105" t="s">
        <v>316</v>
      </c>
      <c r="C54" s="105" t="s">
        <v>362</v>
      </c>
      <c r="D54" s="105">
        <v>4</v>
      </c>
      <c r="E54" s="105"/>
    </row>
    <row r="55" spans="1:5" x14ac:dyDescent="0.25">
      <c r="A55" s="104">
        <v>59</v>
      </c>
      <c r="B55" s="105" t="s">
        <v>317</v>
      </c>
      <c r="C55" s="105" t="s">
        <v>362</v>
      </c>
      <c r="D55" s="105">
        <v>4</v>
      </c>
      <c r="E55" s="105"/>
    </row>
    <row r="56" spans="1:5" x14ac:dyDescent="0.25">
      <c r="A56" s="104">
        <v>60</v>
      </c>
      <c r="B56" s="105" t="s">
        <v>318</v>
      </c>
      <c r="C56" s="105" t="s">
        <v>362</v>
      </c>
      <c r="D56" s="105">
        <v>4</v>
      </c>
      <c r="E56" s="105"/>
    </row>
    <row r="57" spans="1:5" x14ac:dyDescent="0.25">
      <c r="A57" s="104">
        <v>61</v>
      </c>
      <c r="B57" s="105" t="s">
        <v>319</v>
      </c>
      <c r="C57" s="105" t="s">
        <v>362</v>
      </c>
      <c r="D57" s="105">
        <v>4</v>
      </c>
      <c r="E57" s="105"/>
    </row>
    <row r="58" spans="1:5" x14ac:dyDescent="0.25">
      <c r="A58" s="104">
        <v>62</v>
      </c>
      <c r="B58" s="105" t="s">
        <v>320</v>
      </c>
      <c r="C58" s="105" t="s">
        <v>362</v>
      </c>
      <c r="D58" s="105">
        <v>4</v>
      </c>
      <c r="E58" s="105"/>
    </row>
    <row r="59" spans="1:5" x14ac:dyDescent="0.25">
      <c r="A59" s="104">
        <v>63</v>
      </c>
      <c r="B59" s="105" t="s">
        <v>321</v>
      </c>
      <c r="C59" s="105" t="s">
        <v>362</v>
      </c>
      <c r="D59" s="105">
        <v>4</v>
      </c>
      <c r="E59" s="105"/>
    </row>
    <row r="60" spans="1:5" x14ac:dyDescent="0.25">
      <c r="A60" s="104">
        <v>64</v>
      </c>
      <c r="B60" s="105" t="s">
        <v>322</v>
      </c>
      <c r="C60" s="105" t="s">
        <v>362</v>
      </c>
      <c r="D60" s="105">
        <v>4</v>
      </c>
      <c r="E60" s="105"/>
    </row>
    <row r="61" spans="1:5" x14ac:dyDescent="0.25">
      <c r="A61" s="104">
        <v>65</v>
      </c>
      <c r="B61" s="105" t="s">
        <v>323</v>
      </c>
      <c r="C61" s="105" t="s">
        <v>362</v>
      </c>
      <c r="D61" s="105">
        <v>4</v>
      </c>
      <c r="E61" s="105"/>
    </row>
    <row r="62" spans="1:5" x14ac:dyDescent="0.25">
      <c r="A62" s="104">
        <v>66</v>
      </c>
      <c r="B62" s="105" t="s">
        <v>306</v>
      </c>
      <c r="C62" s="105" t="s">
        <v>362</v>
      </c>
      <c r="D62" s="105">
        <v>4</v>
      </c>
      <c r="E62" s="105"/>
    </row>
    <row r="63" spans="1:5" x14ac:dyDescent="0.25">
      <c r="A63" s="108">
        <v>67</v>
      </c>
      <c r="B63" s="108" t="s">
        <v>306</v>
      </c>
      <c r="C63" s="108" t="s">
        <v>362</v>
      </c>
      <c r="D63" s="108">
        <v>4</v>
      </c>
      <c r="E63" s="108"/>
    </row>
    <row r="64" spans="1:5" x14ac:dyDescent="0.25">
      <c r="A64" s="104">
        <v>68</v>
      </c>
      <c r="B64" s="105" t="s">
        <v>324</v>
      </c>
      <c r="C64" s="105" t="s">
        <v>362</v>
      </c>
      <c r="D64" s="105">
        <v>4</v>
      </c>
      <c r="E64" s="105"/>
    </row>
    <row r="65" spans="1:5" x14ac:dyDescent="0.25">
      <c r="A65" s="104">
        <v>69</v>
      </c>
      <c r="B65" s="105" t="s">
        <v>325</v>
      </c>
      <c r="C65" s="105" t="s">
        <v>362</v>
      </c>
      <c r="D65" s="105">
        <v>4</v>
      </c>
      <c r="E65" s="105"/>
    </row>
    <row r="66" spans="1:5" x14ac:dyDescent="0.25">
      <c r="A66" s="104" t="s">
        <v>307</v>
      </c>
      <c r="B66" s="105" t="s">
        <v>308</v>
      </c>
      <c r="C66" s="105"/>
      <c r="D66" s="105"/>
      <c r="E66" s="105"/>
    </row>
    <row r="67" spans="1:5" x14ac:dyDescent="0.25">
      <c r="A67" s="104">
        <v>70</v>
      </c>
      <c r="B67" s="105" t="s">
        <v>327</v>
      </c>
      <c r="C67" s="105" t="s">
        <v>362</v>
      </c>
      <c r="D67" s="105">
        <v>4</v>
      </c>
      <c r="E67" s="105"/>
    </row>
    <row r="68" spans="1:5" x14ac:dyDescent="0.25">
      <c r="A68" s="104">
        <v>71</v>
      </c>
      <c r="B68" s="105" t="s">
        <v>306</v>
      </c>
      <c r="C68" s="105" t="s">
        <v>362</v>
      </c>
      <c r="D68" s="105">
        <v>4</v>
      </c>
      <c r="E68" s="105"/>
    </row>
    <row r="69" spans="1:5" x14ac:dyDescent="0.25">
      <c r="A69" s="104">
        <v>72</v>
      </c>
      <c r="B69" s="105" t="s">
        <v>328</v>
      </c>
      <c r="C69" s="105" t="s">
        <v>362</v>
      </c>
      <c r="D69" s="105">
        <v>4</v>
      </c>
      <c r="E69" s="105"/>
    </row>
    <row r="70" spans="1:5" x14ac:dyDescent="0.25">
      <c r="A70" s="104">
        <v>73</v>
      </c>
      <c r="B70" s="105" t="s">
        <v>329</v>
      </c>
      <c r="C70" s="105" t="s">
        <v>362</v>
      </c>
      <c r="D70" s="105">
        <v>4</v>
      </c>
      <c r="E70" s="105"/>
    </row>
    <row r="71" spans="1:5" x14ac:dyDescent="0.25">
      <c r="A71" s="104">
        <v>74</v>
      </c>
      <c r="B71" s="105" t="s">
        <v>330</v>
      </c>
      <c r="C71" s="105" t="s">
        <v>362</v>
      </c>
      <c r="D71" s="105">
        <v>4</v>
      </c>
      <c r="E71" s="105"/>
    </row>
    <row r="72" spans="1:5" x14ac:dyDescent="0.25">
      <c r="A72" s="104">
        <v>75</v>
      </c>
      <c r="B72" s="105" t="s">
        <v>331</v>
      </c>
      <c r="C72" s="105" t="s">
        <v>362</v>
      </c>
      <c r="D72" s="105">
        <v>4</v>
      </c>
      <c r="E72" s="105"/>
    </row>
    <row r="73" spans="1:5" x14ac:dyDescent="0.25">
      <c r="A73" s="104">
        <v>76</v>
      </c>
      <c r="B73" s="105" t="s">
        <v>332</v>
      </c>
      <c r="C73" s="105" t="s">
        <v>362</v>
      </c>
      <c r="D73" s="105">
        <v>4</v>
      </c>
      <c r="E73" s="105"/>
    </row>
    <row r="74" spans="1:5" x14ac:dyDescent="0.25">
      <c r="A74" s="104">
        <v>77</v>
      </c>
      <c r="B74" s="105" t="s">
        <v>333</v>
      </c>
      <c r="C74" s="105" t="s">
        <v>362</v>
      </c>
      <c r="D74" s="105">
        <v>4</v>
      </c>
      <c r="E74" s="105"/>
    </row>
    <row r="75" spans="1:5" x14ac:dyDescent="0.25">
      <c r="A75" s="104">
        <v>78</v>
      </c>
      <c r="B75" s="105" t="s">
        <v>334</v>
      </c>
      <c r="C75" s="105" t="s">
        <v>362</v>
      </c>
      <c r="D75" s="105">
        <v>4</v>
      </c>
      <c r="E75" s="105"/>
    </row>
    <row r="76" spans="1:5" x14ac:dyDescent="0.25">
      <c r="A76" s="104">
        <v>79</v>
      </c>
      <c r="B76" s="105" t="s">
        <v>335</v>
      </c>
      <c r="C76" s="105" t="s">
        <v>362</v>
      </c>
      <c r="D76" s="105">
        <v>4</v>
      </c>
      <c r="E76" s="105"/>
    </row>
    <row r="77" spans="1:5" x14ac:dyDescent="0.25">
      <c r="A77" s="104">
        <v>7</v>
      </c>
      <c r="B77" s="105" t="s">
        <v>326</v>
      </c>
      <c r="C77" s="105"/>
      <c r="D77" s="105"/>
      <c r="E77" s="105"/>
    </row>
    <row r="78" spans="1:5" x14ac:dyDescent="0.25">
      <c r="A78" s="104">
        <v>80</v>
      </c>
      <c r="B78" s="105" t="s">
        <v>337</v>
      </c>
      <c r="C78" s="105" t="s">
        <v>363</v>
      </c>
      <c r="D78" s="105">
        <v>8</v>
      </c>
      <c r="E78" s="105"/>
    </row>
    <row r="79" spans="1:5" x14ac:dyDescent="0.25">
      <c r="A79" s="104">
        <v>81</v>
      </c>
      <c r="B79" s="105" t="s">
        <v>338</v>
      </c>
      <c r="C79" s="105" t="s">
        <v>363</v>
      </c>
      <c r="D79" s="105">
        <v>8</v>
      </c>
      <c r="E79" s="105"/>
    </row>
    <row r="80" spans="1:5" x14ac:dyDescent="0.25">
      <c r="A80" s="104">
        <v>82</v>
      </c>
      <c r="B80" s="105" t="s">
        <v>340</v>
      </c>
      <c r="C80" s="105" t="s">
        <v>363</v>
      </c>
      <c r="D80" s="105">
        <v>8</v>
      </c>
      <c r="E80" s="105"/>
    </row>
    <row r="81" spans="1:5" x14ac:dyDescent="0.25">
      <c r="A81" s="104">
        <v>83</v>
      </c>
      <c r="B81" s="105" t="s">
        <v>341</v>
      </c>
      <c r="C81" s="105" t="s">
        <v>363</v>
      </c>
      <c r="D81" s="105">
        <v>8</v>
      </c>
      <c r="E81" s="105"/>
    </row>
    <row r="82" spans="1:5" x14ac:dyDescent="0.25">
      <c r="A82" s="104">
        <v>84</v>
      </c>
      <c r="B82" s="105" t="s">
        <v>342</v>
      </c>
      <c r="C82" s="105" t="s">
        <v>363</v>
      </c>
      <c r="D82" s="105">
        <v>8</v>
      </c>
      <c r="E82" s="105"/>
    </row>
    <row r="83" spans="1:5" x14ac:dyDescent="0.25">
      <c r="A83" s="104">
        <v>85</v>
      </c>
      <c r="B83" s="105" t="s">
        <v>306</v>
      </c>
      <c r="C83" s="105" t="s">
        <v>363</v>
      </c>
      <c r="D83" s="105">
        <v>8</v>
      </c>
      <c r="E83" s="105"/>
    </row>
    <row r="84" spans="1:5" x14ac:dyDescent="0.25">
      <c r="A84" s="104">
        <v>86</v>
      </c>
      <c r="B84" s="105" t="s">
        <v>306</v>
      </c>
      <c r="C84" s="105" t="s">
        <v>363</v>
      </c>
      <c r="D84" s="105">
        <v>8</v>
      </c>
      <c r="E84" s="105"/>
    </row>
    <row r="85" spans="1:5" x14ac:dyDescent="0.25">
      <c r="A85" s="104">
        <v>87</v>
      </c>
      <c r="B85" s="105" t="s">
        <v>358</v>
      </c>
      <c r="C85" s="105" t="s">
        <v>363</v>
      </c>
      <c r="D85" s="105">
        <v>8</v>
      </c>
      <c r="E85" s="105"/>
    </row>
    <row r="86" spans="1:5" x14ac:dyDescent="0.25">
      <c r="A86" s="104">
        <v>88</v>
      </c>
      <c r="B86" s="105" t="s">
        <v>343</v>
      </c>
      <c r="C86" s="105" t="s">
        <v>364</v>
      </c>
      <c r="D86" s="105">
        <v>8</v>
      </c>
      <c r="E86" s="105"/>
    </row>
    <row r="87" spans="1:5" x14ac:dyDescent="0.25">
      <c r="A87" s="104">
        <v>89</v>
      </c>
      <c r="B87" s="105" t="s">
        <v>344</v>
      </c>
      <c r="C87" s="105" t="s">
        <v>344</v>
      </c>
      <c r="D87" s="105">
        <v>8</v>
      </c>
      <c r="E87" s="105"/>
    </row>
    <row r="88" spans="1:5" x14ac:dyDescent="0.25">
      <c r="A88" s="104">
        <v>8</v>
      </c>
      <c r="B88" s="105" t="s">
        <v>336</v>
      </c>
      <c r="C88" s="105"/>
      <c r="D88" s="105"/>
      <c r="E88" s="105"/>
    </row>
  </sheetData>
  <autoFilter ref="A1:E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8</vt:i4>
      </vt:variant>
    </vt:vector>
  </HeadingPairs>
  <TitlesOfParts>
    <vt:vector size="18" baseType="lpstr">
      <vt:lpstr>Resultaträkning</vt:lpstr>
      <vt:lpstr>Balansräkning</vt:lpstr>
      <vt:lpstr>Huvudbok</vt:lpstr>
      <vt:lpstr>Verifikationslista</vt:lpstr>
      <vt:lpstr>Instruktion</vt:lpstr>
      <vt:lpstr>Verlista</vt:lpstr>
      <vt:lpstr>Visma-mall</vt:lpstr>
      <vt:lpstr>1700 o 2990</vt:lpstr>
      <vt:lpstr>Kontoklasser</vt:lpstr>
      <vt:lpstr>Kontoplan_Normal_2016</vt:lpstr>
      <vt:lpstr>Kontoplan_Normal_2016!OLE_LINK3</vt:lpstr>
      <vt:lpstr>'1700 o 2990'!Utskriftsrubriker</vt:lpstr>
      <vt:lpstr>Balansräkning!Utskriftsrubriker</vt:lpstr>
      <vt:lpstr>Huvudbok!Utskriftsrubriker</vt:lpstr>
      <vt:lpstr>Resultaträkning!Utskriftsrubriker</vt:lpstr>
      <vt:lpstr>Verifikationslista!Utskriftsrubriker</vt:lpstr>
      <vt:lpstr>Verlista!Utskriftsrubriker</vt:lpstr>
      <vt:lpstr>'Visma-mall'!Utskriftsrubriker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</cp:lastModifiedBy>
  <cp:lastPrinted>2017-01-08T20:46:54Z</cp:lastPrinted>
  <dcterms:created xsi:type="dcterms:W3CDTF">2014-11-05T18:31:09Z</dcterms:created>
  <dcterms:modified xsi:type="dcterms:W3CDTF">2017-01-08T20:47:32Z</dcterms:modified>
</cp:coreProperties>
</file>