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eka\Documents\Mina webbplatser\VivekasFiffigaMallar\Mallar\"/>
    </mc:Choice>
  </mc:AlternateContent>
  <bookViews>
    <workbookView xWindow="0" yWindow="36" windowWidth="22980" windowHeight="9792"/>
  </bookViews>
  <sheets>
    <sheet name="2019-2021" sheetId="1" r:id="rId1"/>
    <sheet name="2018" sheetId="2" r:id="rId2"/>
  </sheets>
  <definedNames>
    <definedName name="_xlnm._FilterDatabase" localSheetId="1" hidden="1">'2018'!$A$3:$J$3</definedName>
    <definedName name="_xlnm._FilterDatabase" localSheetId="0" hidden="1">'2019-2021'!#REF!</definedName>
  </definedNames>
  <calcPr calcId="152511"/>
</workbook>
</file>

<file path=xl/calcChain.xml><?xml version="1.0" encoding="utf-8"?>
<calcChain xmlns="http://schemas.openxmlformats.org/spreadsheetml/2006/main">
  <c r="E45" i="1" l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4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E4" i="2"/>
  <c r="D4" i="1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J15" i="2"/>
  <c r="F15" i="2"/>
  <c r="E15" i="2"/>
  <c r="D15" i="2"/>
  <c r="C15" i="2"/>
  <c r="J14" i="2"/>
  <c r="F14" i="2"/>
  <c r="E14" i="2"/>
  <c r="D14" i="2"/>
  <c r="C14" i="2"/>
  <c r="J13" i="2"/>
  <c r="F13" i="2"/>
  <c r="E13" i="2"/>
  <c r="D13" i="2"/>
  <c r="C13" i="2"/>
  <c r="J12" i="2"/>
  <c r="F12" i="2"/>
  <c r="E12" i="2"/>
  <c r="D12" i="2"/>
  <c r="C12" i="2"/>
  <c r="J11" i="2"/>
  <c r="F11" i="2"/>
  <c r="E11" i="2"/>
  <c r="D11" i="2"/>
  <c r="C11" i="2"/>
  <c r="J10" i="2"/>
  <c r="F10" i="2"/>
  <c r="E10" i="2"/>
  <c r="D10" i="2"/>
  <c r="C10" i="2"/>
  <c r="J9" i="2"/>
  <c r="F9" i="2"/>
  <c r="E9" i="2"/>
  <c r="D9" i="2"/>
  <c r="C9" i="2"/>
  <c r="J8" i="2"/>
  <c r="F8" i="2"/>
  <c r="E8" i="2"/>
  <c r="D8" i="2"/>
  <c r="C8" i="2"/>
  <c r="J7" i="2"/>
  <c r="F7" i="2"/>
  <c r="E7" i="2"/>
  <c r="D7" i="2"/>
  <c r="C7" i="2"/>
  <c r="J6" i="2"/>
  <c r="F6" i="2"/>
  <c r="E6" i="2"/>
  <c r="D6" i="2"/>
  <c r="C6" i="2"/>
  <c r="J5" i="2"/>
  <c r="F5" i="2"/>
  <c r="E5" i="2"/>
  <c r="D5" i="2"/>
  <c r="C5" i="2"/>
  <c r="J4" i="2"/>
  <c r="J16" i="2" s="1"/>
  <c r="F4" i="2"/>
  <c r="D4" i="2"/>
  <c r="C4" i="2"/>
  <c r="J55" i="1"/>
  <c r="J54" i="1"/>
  <c r="J53" i="1"/>
  <c r="J52" i="1"/>
  <c r="J51" i="1"/>
  <c r="J50" i="1"/>
  <c r="J49" i="1"/>
  <c r="J48" i="1"/>
  <c r="J47" i="1"/>
  <c r="J46" i="1"/>
  <c r="J45" i="1"/>
  <c r="J44" i="1"/>
  <c r="C44" i="1"/>
  <c r="F59" i="1"/>
  <c r="D59" i="1"/>
  <c r="C59" i="1"/>
  <c r="F58" i="1"/>
  <c r="D58" i="1"/>
  <c r="C58" i="1"/>
  <c r="F57" i="1"/>
  <c r="D57" i="1"/>
  <c r="C57" i="1"/>
  <c r="F56" i="1"/>
  <c r="D56" i="1"/>
  <c r="C56" i="1"/>
  <c r="F55" i="1"/>
  <c r="D55" i="1"/>
  <c r="C55" i="1"/>
  <c r="F54" i="1"/>
  <c r="D54" i="1"/>
  <c r="C54" i="1"/>
  <c r="F53" i="1"/>
  <c r="D53" i="1"/>
  <c r="C53" i="1"/>
  <c r="F52" i="1"/>
  <c r="D52" i="1"/>
  <c r="C52" i="1"/>
  <c r="F51" i="1"/>
  <c r="D51" i="1"/>
  <c r="C51" i="1"/>
  <c r="F50" i="1"/>
  <c r="D50" i="1"/>
  <c r="C50" i="1"/>
  <c r="F49" i="1"/>
  <c r="D49" i="1"/>
  <c r="C49" i="1"/>
  <c r="F48" i="1"/>
  <c r="D48" i="1"/>
  <c r="C48" i="1"/>
  <c r="F47" i="1"/>
  <c r="D47" i="1"/>
  <c r="C47" i="1"/>
  <c r="F46" i="1"/>
  <c r="D46" i="1"/>
  <c r="C46" i="1"/>
  <c r="F45" i="1"/>
  <c r="D45" i="1"/>
  <c r="C45" i="1"/>
  <c r="F44" i="1"/>
  <c r="D44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J56" i="1" l="1"/>
  <c r="D11" i="1"/>
  <c r="J25" i="1"/>
  <c r="J26" i="1"/>
  <c r="J27" i="1"/>
  <c r="J28" i="1"/>
  <c r="J29" i="1"/>
  <c r="J30" i="1"/>
  <c r="J31" i="1"/>
  <c r="J32" i="1"/>
  <c r="J33" i="1"/>
  <c r="J34" i="1"/>
  <c r="J35" i="1"/>
  <c r="J24" i="1"/>
  <c r="J5" i="1"/>
  <c r="J6" i="1"/>
  <c r="J7" i="1"/>
  <c r="J8" i="1"/>
  <c r="J9" i="1"/>
  <c r="J10" i="1"/>
  <c r="J11" i="1"/>
  <c r="J12" i="1"/>
  <c r="J13" i="1"/>
  <c r="J14" i="1"/>
  <c r="J15" i="1"/>
  <c r="J4" i="1"/>
  <c r="D5" i="1"/>
  <c r="J36" i="1" l="1"/>
  <c r="J16" i="1"/>
  <c r="D36" i="1"/>
  <c r="F36" i="1"/>
  <c r="D16" i="1"/>
  <c r="F16" i="1"/>
  <c r="D39" i="1"/>
  <c r="D38" i="1"/>
  <c r="D37" i="1"/>
  <c r="D35" i="1"/>
  <c r="D34" i="1"/>
  <c r="D33" i="1"/>
  <c r="D31" i="1"/>
  <c r="F31" i="1"/>
  <c r="D32" i="1"/>
  <c r="F32" i="1"/>
  <c r="D30" i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4" i="1"/>
  <c r="F25" i="1"/>
  <c r="F26" i="1"/>
  <c r="F27" i="1"/>
  <c r="F28" i="1"/>
  <c r="F29" i="1"/>
  <c r="F30" i="1"/>
  <c r="F33" i="1"/>
  <c r="F34" i="1"/>
  <c r="F35" i="1"/>
  <c r="F37" i="1"/>
  <c r="F38" i="1"/>
  <c r="F39" i="1"/>
  <c r="F24" i="1"/>
  <c r="D29" i="1"/>
  <c r="D28" i="1"/>
  <c r="D26" i="1"/>
  <c r="D27" i="1"/>
  <c r="D25" i="1"/>
  <c r="D24" i="1"/>
  <c r="D13" i="1" l="1"/>
  <c r="D19" i="1"/>
  <c r="D18" i="1"/>
  <c r="D17" i="1"/>
  <c r="D15" i="1"/>
  <c r="D14" i="1"/>
  <c r="D12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<sst xmlns="http://schemas.openxmlformats.org/spreadsheetml/2006/main" count="108" uniqueCount="27">
  <si>
    <t>Datum</t>
  </si>
  <si>
    <t>Namn</t>
  </si>
  <si>
    <t>Vecka</t>
  </si>
  <si>
    <t>Nyårsdagen</t>
  </si>
  <si>
    <t>Trettondedag jul</t>
  </si>
  <si>
    <t>Långfredagen</t>
  </si>
  <si>
    <t>Påskdagen</t>
  </si>
  <si>
    <t>Annandag påsk</t>
  </si>
  <si>
    <t>Första maj</t>
  </si>
  <si>
    <t>Kristi himmelfärdsdag</t>
  </si>
  <si>
    <t>Pingstdagen</t>
  </si>
  <si>
    <t>Sveriges nationaldag</t>
  </si>
  <si>
    <t>Alla helgons dag</t>
  </si>
  <si>
    <t>Juldagen</t>
  </si>
  <si>
    <t>Annandag jul</t>
  </si>
  <si>
    <t>Midsommarafton</t>
  </si>
  <si>
    <t>Nyårsafton</t>
  </si>
  <si>
    <t>Dagkod</t>
  </si>
  <si>
    <t>Julafton</t>
  </si>
  <si>
    <t>Dag nr</t>
  </si>
  <si>
    <t>Veckodag</t>
  </si>
  <si>
    <t>Arb dgr</t>
  </si>
  <si>
    <t>Första dag</t>
  </si>
  <si>
    <t>Sista dag</t>
  </si>
  <si>
    <t>Månadstabell</t>
  </si>
  <si>
    <t>Midsommardagen</t>
  </si>
  <si>
    <t>Helgtabell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</si>
</sst>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quotePrefix="1" applyAlignment="1"/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Alignment="1">
      <alignment wrapText="1"/>
    </xf>
    <xf numFmtId="0" fontId="0" fillId="0" borderId="0" xfId="0" applyNumberFormat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wrapText="1"/>
    </xf>
    <xf numFmtId="0" fontId="6" fillId="0" borderId="0" xfId="0" quotePrefix="1" applyFont="1" applyAlignment="1"/>
    <xf numFmtId="14" fontId="0" fillId="0" borderId="1" xfId="0" applyNumberFormat="1" applyBorder="1" applyAlignment="1">
      <alignment horizontal="left" wrapText="1"/>
    </xf>
    <xf numFmtId="0" fontId="2" fillId="0" borderId="1" xfId="0" applyFont="1" applyBorder="1" applyAlignment="1"/>
    <xf numFmtId="0" fontId="0" fillId="0" borderId="1" xfId="0" applyBorder="1" applyAlignment="1">
      <alignment wrapText="1"/>
    </xf>
    <xf numFmtId="14" fontId="0" fillId="0" borderId="1" xfId="0" applyNumberFormat="1" applyFont="1" applyFill="1" applyBorder="1" applyAlignment="1" applyProtection="1">
      <alignment horizontal="left"/>
    </xf>
    <xf numFmtId="0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3" fillId="0" borderId="1" xfId="0" applyFont="1" applyBorder="1" applyAlignment="1"/>
    <xf numFmtId="0" fontId="0" fillId="0" borderId="1" xfId="0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0" fillId="0" borderId="1" xfId="0" applyNumberFormat="1" applyBorder="1" applyAlignment="1"/>
    <xf numFmtId="0" fontId="0" fillId="0" borderId="1" xfId="0" quotePrefix="1" applyBorder="1" applyAlignment="1"/>
    <xf numFmtId="0" fontId="0" fillId="0" borderId="3" xfId="0" quotePrefix="1" applyBorder="1" applyAlignment="1"/>
    <xf numFmtId="0" fontId="1" fillId="0" borderId="2" xfId="0" applyFont="1" applyBorder="1" applyAlignment="1"/>
    <xf numFmtId="14" fontId="7" fillId="0" borderId="0" xfId="0" applyNumberFormat="1" applyFont="1" applyAlignment="1"/>
    <xf numFmtId="14" fontId="8" fillId="0" borderId="1" xfId="0" applyNumberFormat="1" applyFont="1" applyBorder="1" applyAlignment="1"/>
  </cellXfs>
  <cellStyles count="1"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workbookViewId="0"/>
  </sheetViews>
  <sheetFormatPr defaultRowHeight="13.2" x14ac:dyDescent="0.25"/>
  <cols>
    <col min="1" max="1" width="10.77734375" style="8" customWidth="1"/>
    <col min="2" max="2" width="18.6640625" style="2" customWidth="1"/>
    <col min="3" max="3" width="6.21875" style="2" customWidth="1"/>
    <col min="4" max="4" width="8.44140625" style="2" bestFit="1" customWidth="1"/>
    <col min="5" max="5" width="7.109375" style="2" customWidth="1"/>
    <col min="6" max="6" width="7.6640625" style="7" customWidth="1"/>
    <col min="7" max="7" width="6.5546875" style="2" customWidth="1"/>
    <col min="8" max="9" width="10.33203125" style="2" bestFit="1" customWidth="1"/>
    <col min="10" max="10" width="7.6640625" style="2" bestFit="1" customWidth="1"/>
    <col min="11" max="11" width="7.44140625" style="2" customWidth="1"/>
    <col min="12" max="12" width="10.33203125" style="2" customWidth="1"/>
    <col min="13" max="13" width="8.88671875" style="2" customWidth="1"/>
    <col min="14" max="14" width="3.6640625" style="2" customWidth="1"/>
    <col min="15" max="15" width="10.33203125" style="2" customWidth="1"/>
    <col min="16" max="16" width="20.109375" style="2" customWidth="1"/>
    <col min="17" max="19" width="8.88671875" style="2" customWidth="1"/>
    <col min="20" max="20" width="10.33203125" style="2" customWidth="1"/>
    <col min="21" max="16384" width="8.88671875" style="2"/>
  </cols>
  <sheetData>
    <row r="1" spans="1:11" ht="15.6" x14ac:dyDescent="0.3">
      <c r="A1" s="10">
        <v>2019</v>
      </c>
      <c r="K1" s="3"/>
    </row>
    <row r="2" spans="1:11" x14ac:dyDescent="0.25">
      <c r="A2" s="1" t="s">
        <v>26</v>
      </c>
      <c r="B2" s="30">
        <v>43465</v>
      </c>
      <c r="H2" s="1" t="s">
        <v>24</v>
      </c>
      <c r="K2" s="3"/>
    </row>
    <row r="3" spans="1:11" s="11" customFormat="1" ht="12" x14ac:dyDescent="0.25">
      <c r="A3" s="22" t="s">
        <v>0</v>
      </c>
      <c r="B3" s="22" t="s">
        <v>1</v>
      </c>
      <c r="C3" s="22" t="s">
        <v>2</v>
      </c>
      <c r="D3" s="22" t="s">
        <v>20</v>
      </c>
      <c r="E3" s="22" t="s">
        <v>19</v>
      </c>
      <c r="F3" s="23" t="s">
        <v>17</v>
      </c>
      <c r="H3" s="24" t="s">
        <v>22</v>
      </c>
      <c r="I3" s="24" t="s">
        <v>23</v>
      </c>
      <c r="J3" s="25" t="s">
        <v>21</v>
      </c>
      <c r="K3" s="13"/>
    </row>
    <row r="4" spans="1:11" x14ac:dyDescent="0.25">
      <c r="A4" s="14">
        <v>43466</v>
      </c>
      <c r="B4" s="15" t="s">
        <v>3</v>
      </c>
      <c r="C4" s="16">
        <f>WEEKNUM(A4,21)</f>
        <v>1</v>
      </c>
      <c r="D4" s="17" t="str">
        <f>TEXT(A4, "dddd")</f>
        <v>tisdag</v>
      </c>
      <c r="E4" s="16">
        <f>A4-$B$2</f>
        <v>1</v>
      </c>
      <c r="F4" s="18">
        <f>A4</f>
        <v>43466</v>
      </c>
      <c r="H4" s="26">
        <v>43466</v>
      </c>
      <c r="I4" s="26">
        <v>43496</v>
      </c>
      <c r="J4" s="27">
        <f>NETWORKDAYS(H4,I4,{43466;43574;43577;43586;43615;43622;43637;43823;43824;43825;43830})</f>
        <v>22</v>
      </c>
      <c r="K4" s="3"/>
    </row>
    <row r="5" spans="1:11" x14ac:dyDescent="0.25">
      <c r="A5" s="14">
        <v>43471</v>
      </c>
      <c r="B5" s="15" t="s">
        <v>4</v>
      </c>
      <c r="C5" s="16">
        <f t="shared" ref="C5:C19" si="0">WEEKNUM(A5,21)</f>
        <v>1</v>
      </c>
      <c r="D5" s="17" t="str">
        <f>TEXT(A5, "dddd")</f>
        <v>söndag</v>
      </c>
      <c r="E5" s="16">
        <f t="shared" ref="E5:E19" si="1">A5-$B$2</f>
        <v>6</v>
      </c>
      <c r="F5" s="18">
        <f t="shared" ref="F5:F16" si="2">A5</f>
        <v>43471</v>
      </c>
      <c r="H5" s="26">
        <v>43497</v>
      </c>
      <c r="I5" s="26">
        <v>43524</v>
      </c>
      <c r="J5" s="27">
        <f>NETWORKDAYS(H5,I5,{43466;43574;43577;43586;43615;43622;43637;43823;43824;43825;43830})</f>
        <v>20</v>
      </c>
      <c r="K5" s="3"/>
    </row>
    <row r="6" spans="1:11" x14ac:dyDescent="0.25">
      <c r="A6" s="14">
        <v>43574</v>
      </c>
      <c r="B6" s="15" t="s">
        <v>5</v>
      </c>
      <c r="C6" s="16">
        <f t="shared" si="0"/>
        <v>16</v>
      </c>
      <c r="D6" s="17" t="str">
        <f t="shared" ref="D6:D13" si="3">TEXT(A6, "dddd")</f>
        <v>fredag</v>
      </c>
      <c r="E6" s="16">
        <f t="shared" si="1"/>
        <v>109</v>
      </c>
      <c r="F6" s="18">
        <f t="shared" si="2"/>
        <v>43574</v>
      </c>
      <c r="H6" s="26">
        <v>43525</v>
      </c>
      <c r="I6" s="26">
        <v>43555</v>
      </c>
      <c r="J6" s="27">
        <f>NETWORKDAYS(H6,I6,{43466;43574;43577;43586;43615;43622;43637;43823;43824;43825;43830})</f>
        <v>21</v>
      </c>
      <c r="K6" s="3"/>
    </row>
    <row r="7" spans="1:11" x14ac:dyDescent="0.25">
      <c r="A7" s="14">
        <v>43576</v>
      </c>
      <c r="B7" s="15" t="s">
        <v>6</v>
      </c>
      <c r="C7" s="16">
        <f t="shared" si="0"/>
        <v>16</v>
      </c>
      <c r="D7" s="17" t="str">
        <f t="shared" si="3"/>
        <v>söndag</v>
      </c>
      <c r="E7" s="16">
        <f t="shared" si="1"/>
        <v>111</v>
      </c>
      <c r="F7" s="18">
        <f t="shared" si="2"/>
        <v>43576</v>
      </c>
      <c r="H7" s="26">
        <v>43556</v>
      </c>
      <c r="I7" s="26">
        <v>43585</v>
      </c>
      <c r="J7" s="27">
        <f>NETWORKDAYS(H7,I7,{43466;43574;43577;43586;43615;43622;43637;43823;43824;43825;43830})</f>
        <v>20</v>
      </c>
      <c r="K7" s="3"/>
    </row>
    <row r="8" spans="1:11" x14ac:dyDescent="0.25">
      <c r="A8" s="14">
        <v>43577</v>
      </c>
      <c r="B8" s="15" t="s">
        <v>7</v>
      </c>
      <c r="C8" s="16">
        <f t="shared" si="0"/>
        <v>17</v>
      </c>
      <c r="D8" s="17" t="str">
        <f t="shared" si="3"/>
        <v>måndag</v>
      </c>
      <c r="E8" s="16">
        <f t="shared" si="1"/>
        <v>112</v>
      </c>
      <c r="F8" s="18">
        <f t="shared" si="2"/>
        <v>43577</v>
      </c>
      <c r="H8" s="26">
        <v>43586</v>
      </c>
      <c r="I8" s="26">
        <v>43616</v>
      </c>
      <c r="J8" s="27">
        <f>NETWORKDAYS(H8,I8,{43466;43574;43577;43586;43615;43622;43637;43823;43824;43825;43830})</f>
        <v>21</v>
      </c>
      <c r="K8" s="3"/>
    </row>
    <row r="9" spans="1:11" x14ac:dyDescent="0.25">
      <c r="A9" s="14">
        <v>43586</v>
      </c>
      <c r="B9" s="15" t="s">
        <v>8</v>
      </c>
      <c r="C9" s="16">
        <f t="shared" si="0"/>
        <v>18</v>
      </c>
      <c r="D9" s="17" t="str">
        <f t="shared" si="3"/>
        <v>onsdag</v>
      </c>
      <c r="E9" s="16">
        <f t="shared" si="1"/>
        <v>121</v>
      </c>
      <c r="F9" s="18">
        <f t="shared" si="2"/>
        <v>43586</v>
      </c>
      <c r="H9" s="26">
        <v>43617</v>
      </c>
      <c r="I9" s="26">
        <v>43646</v>
      </c>
      <c r="J9" s="27">
        <f>NETWORKDAYS(H9,I9,{43466;43574;43577;43586;43615;43622;43637;43823;43824;43825;43830})</f>
        <v>18</v>
      </c>
      <c r="K9" s="3"/>
    </row>
    <row r="10" spans="1:11" x14ac:dyDescent="0.25">
      <c r="A10" s="14">
        <v>43615</v>
      </c>
      <c r="B10" s="15" t="s">
        <v>9</v>
      </c>
      <c r="C10" s="16">
        <f t="shared" si="0"/>
        <v>22</v>
      </c>
      <c r="D10" s="17" t="str">
        <f t="shared" si="3"/>
        <v>torsdag</v>
      </c>
      <c r="E10" s="16">
        <f t="shared" si="1"/>
        <v>150</v>
      </c>
      <c r="F10" s="18">
        <f t="shared" si="2"/>
        <v>43615</v>
      </c>
      <c r="H10" s="26">
        <v>43647</v>
      </c>
      <c r="I10" s="26">
        <v>43677</v>
      </c>
      <c r="J10" s="27">
        <f>NETWORKDAYS(H10,I10,{43466;43574;43577;43586;43615;43622;43637;43823;43824;43825;43830})</f>
        <v>23</v>
      </c>
    </row>
    <row r="11" spans="1:11" x14ac:dyDescent="0.25">
      <c r="A11" s="14">
        <v>43622</v>
      </c>
      <c r="B11" s="15" t="s">
        <v>11</v>
      </c>
      <c r="C11" s="16">
        <f t="shared" si="0"/>
        <v>23</v>
      </c>
      <c r="D11" s="17" t="str">
        <f>TEXT(A11, "dddd")</f>
        <v>torsdag</v>
      </c>
      <c r="E11" s="16">
        <f t="shared" si="1"/>
        <v>157</v>
      </c>
      <c r="F11" s="18">
        <f t="shared" si="2"/>
        <v>43622</v>
      </c>
      <c r="H11" s="26">
        <v>43678</v>
      </c>
      <c r="I11" s="26">
        <v>43708</v>
      </c>
      <c r="J11" s="27">
        <f>NETWORKDAYS(H11,I11,{43466;43574;43577;43586;43615;43622;43637;43823;43824;43825;43830})</f>
        <v>22</v>
      </c>
    </row>
    <row r="12" spans="1:11" x14ac:dyDescent="0.25">
      <c r="A12" s="14">
        <v>43625</v>
      </c>
      <c r="B12" s="15" t="s">
        <v>10</v>
      </c>
      <c r="C12" s="16">
        <f t="shared" si="0"/>
        <v>23</v>
      </c>
      <c r="D12" s="17" t="str">
        <f t="shared" si="3"/>
        <v>söndag</v>
      </c>
      <c r="E12" s="16">
        <f t="shared" si="1"/>
        <v>160</v>
      </c>
      <c r="F12" s="18">
        <f t="shared" si="2"/>
        <v>43625</v>
      </c>
      <c r="H12" s="26">
        <v>43709</v>
      </c>
      <c r="I12" s="26">
        <v>43738</v>
      </c>
      <c r="J12" s="27">
        <f>NETWORKDAYS(H12,I12,{43466;43574;43577;43586;43615;43622;43637;43823;43824;43825;43830})</f>
        <v>21</v>
      </c>
    </row>
    <row r="13" spans="1:11" x14ac:dyDescent="0.25">
      <c r="A13" s="19">
        <v>43637</v>
      </c>
      <c r="B13" s="20" t="s">
        <v>15</v>
      </c>
      <c r="C13" s="16">
        <f t="shared" si="0"/>
        <v>25</v>
      </c>
      <c r="D13" s="21" t="str">
        <f t="shared" si="3"/>
        <v>fredag</v>
      </c>
      <c r="E13" s="16">
        <f t="shared" si="1"/>
        <v>172</v>
      </c>
      <c r="F13" s="18">
        <f t="shared" si="2"/>
        <v>43637</v>
      </c>
      <c r="H13" s="26">
        <v>43739</v>
      </c>
      <c r="I13" s="26">
        <v>43769</v>
      </c>
      <c r="J13" s="27">
        <f>NETWORKDAYS(H13,I13,{43466;43574;43577;43586;43615;43622;43637;43823;43824;43825;43830})</f>
        <v>23</v>
      </c>
    </row>
    <row r="14" spans="1:11" x14ac:dyDescent="0.25">
      <c r="A14" s="14">
        <v>43638</v>
      </c>
      <c r="B14" s="15" t="s">
        <v>25</v>
      </c>
      <c r="C14" s="16">
        <f t="shared" si="0"/>
        <v>25</v>
      </c>
      <c r="D14" s="17" t="str">
        <f t="shared" ref="D14:D19" si="4">TEXT(A14, "dddd")</f>
        <v>lördag</v>
      </c>
      <c r="E14" s="16">
        <f t="shared" si="1"/>
        <v>173</v>
      </c>
      <c r="F14" s="18">
        <f t="shared" si="2"/>
        <v>43638</v>
      </c>
      <c r="H14" s="26">
        <v>43770</v>
      </c>
      <c r="I14" s="26">
        <v>43799</v>
      </c>
      <c r="J14" s="27">
        <f>NETWORKDAYS(H14,I14,{43466;43574;43577;43586;43615;43622;43637;43823;43824;43825;43830})</f>
        <v>21</v>
      </c>
    </row>
    <row r="15" spans="1:11" x14ac:dyDescent="0.25">
      <c r="A15" s="14">
        <v>43771</v>
      </c>
      <c r="B15" s="15" t="s">
        <v>12</v>
      </c>
      <c r="C15" s="16">
        <f t="shared" si="0"/>
        <v>44</v>
      </c>
      <c r="D15" s="17" t="str">
        <f t="shared" si="4"/>
        <v>lördag</v>
      </c>
      <c r="E15" s="16">
        <f t="shared" si="1"/>
        <v>306</v>
      </c>
      <c r="F15" s="18">
        <f t="shared" si="2"/>
        <v>43771</v>
      </c>
      <c r="H15" s="26">
        <v>43800</v>
      </c>
      <c r="I15" s="26">
        <v>43830</v>
      </c>
      <c r="J15" s="28">
        <f>NETWORKDAYS(H15,I15,{43466;43574;43577;43586;43615;43622;43637;43823;43824;43825;43830})</f>
        <v>18</v>
      </c>
    </row>
    <row r="16" spans="1:11" x14ac:dyDescent="0.25">
      <c r="A16" s="19">
        <v>43823</v>
      </c>
      <c r="B16" s="20" t="s">
        <v>18</v>
      </c>
      <c r="C16" s="16">
        <f t="shared" si="0"/>
        <v>52</v>
      </c>
      <c r="D16" s="21" t="str">
        <f t="shared" si="4"/>
        <v>tisdag</v>
      </c>
      <c r="E16" s="16">
        <f t="shared" si="1"/>
        <v>358</v>
      </c>
      <c r="F16" s="21">
        <f t="shared" si="2"/>
        <v>43823</v>
      </c>
      <c r="J16" s="29">
        <f>SUM(J4:J15)</f>
        <v>250</v>
      </c>
    </row>
    <row r="17" spans="1:10" x14ac:dyDescent="0.25">
      <c r="A17" s="14">
        <v>43824</v>
      </c>
      <c r="B17" s="15" t="s">
        <v>13</v>
      </c>
      <c r="C17" s="16">
        <f t="shared" si="0"/>
        <v>52</v>
      </c>
      <c r="D17" s="17" t="str">
        <f t="shared" si="4"/>
        <v>onsdag</v>
      </c>
      <c r="E17" s="16">
        <f t="shared" si="1"/>
        <v>359</v>
      </c>
      <c r="F17" s="18">
        <f>A17</f>
        <v>43824</v>
      </c>
    </row>
    <row r="18" spans="1:10" x14ac:dyDescent="0.25">
      <c r="A18" s="14">
        <v>43825</v>
      </c>
      <c r="B18" s="15" t="s">
        <v>14</v>
      </c>
      <c r="C18" s="16">
        <f t="shared" si="0"/>
        <v>52</v>
      </c>
      <c r="D18" s="17" t="str">
        <f t="shared" si="4"/>
        <v>torsdag</v>
      </c>
      <c r="E18" s="16">
        <f t="shared" si="1"/>
        <v>360</v>
      </c>
      <c r="F18" s="18">
        <f>A18</f>
        <v>43825</v>
      </c>
    </row>
    <row r="19" spans="1:10" x14ac:dyDescent="0.25">
      <c r="A19" s="19">
        <v>43830</v>
      </c>
      <c r="B19" s="20" t="s">
        <v>16</v>
      </c>
      <c r="C19" s="16">
        <f t="shared" si="0"/>
        <v>1</v>
      </c>
      <c r="D19" s="17" t="str">
        <f t="shared" si="4"/>
        <v>tisdag</v>
      </c>
      <c r="E19" s="16">
        <f t="shared" si="1"/>
        <v>365</v>
      </c>
      <c r="F19" s="18">
        <f>A19</f>
        <v>43830</v>
      </c>
    </row>
    <row r="20" spans="1:10" x14ac:dyDescent="0.25">
      <c r="A20" s="9"/>
      <c r="C20" s="4"/>
      <c r="D20" s="5"/>
      <c r="E20" s="4"/>
      <c r="F20" s="6"/>
    </row>
    <row r="21" spans="1:10" ht="15.6" x14ac:dyDescent="0.3">
      <c r="A21" s="10">
        <v>2020</v>
      </c>
      <c r="C21" s="4"/>
      <c r="D21" s="5"/>
      <c r="E21" s="4"/>
      <c r="F21" s="6"/>
    </row>
    <row r="22" spans="1:10" x14ac:dyDescent="0.25">
      <c r="A22" s="1" t="s">
        <v>26</v>
      </c>
      <c r="B22" s="30">
        <v>43830</v>
      </c>
      <c r="H22" s="1" t="s">
        <v>24</v>
      </c>
    </row>
    <row r="23" spans="1:10" s="11" customFormat="1" ht="12" x14ac:dyDescent="0.25">
      <c r="A23" s="22" t="s">
        <v>0</v>
      </c>
      <c r="B23" s="22" t="s">
        <v>1</v>
      </c>
      <c r="C23" s="22" t="s">
        <v>2</v>
      </c>
      <c r="D23" s="22" t="s">
        <v>20</v>
      </c>
      <c r="E23" s="22" t="s">
        <v>19</v>
      </c>
      <c r="F23" s="23" t="s">
        <v>17</v>
      </c>
      <c r="H23" s="24" t="s">
        <v>22</v>
      </c>
      <c r="I23" s="24" t="s">
        <v>23</v>
      </c>
      <c r="J23" s="25" t="s">
        <v>21</v>
      </c>
    </row>
    <row r="24" spans="1:10" x14ac:dyDescent="0.25">
      <c r="A24" s="19">
        <v>43831</v>
      </c>
      <c r="B24" s="15" t="s">
        <v>3</v>
      </c>
      <c r="C24" s="16">
        <f>WEEKNUM(A24,21)</f>
        <v>1</v>
      </c>
      <c r="D24" s="17" t="str">
        <f>TEXT(A24, "dddd")</f>
        <v>onsdag</v>
      </c>
      <c r="E24" s="16">
        <f>A24-$B$22</f>
        <v>1</v>
      </c>
      <c r="F24" s="18">
        <f>A24</f>
        <v>43831</v>
      </c>
      <c r="H24" s="26">
        <v>43831</v>
      </c>
      <c r="I24" s="26">
        <v>43861</v>
      </c>
      <c r="J24" s="27">
        <f>NETWORKDAYS(H24,I24,{43831;43836;43931;43934;43952;43972;44001;44189;44190;44196})</f>
        <v>21</v>
      </c>
    </row>
    <row r="25" spans="1:10" x14ac:dyDescent="0.25">
      <c r="A25" s="19">
        <v>43836</v>
      </c>
      <c r="B25" s="15" t="s">
        <v>4</v>
      </c>
      <c r="C25" s="16">
        <f t="shared" ref="C25:C39" si="5">WEEKNUM(A25,21)</f>
        <v>2</v>
      </c>
      <c r="D25" s="17" t="str">
        <f t="shared" ref="D25" si="6">TEXT(A25, "dddd")</f>
        <v>måndag</v>
      </c>
      <c r="E25" s="16">
        <f t="shared" ref="E25:E39" si="7">A25-$B$22</f>
        <v>6</v>
      </c>
      <c r="F25" s="18">
        <f t="shared" ref="F25:F35" si="8">A25</f>
        <v>43836</v>
      </c>
      <c r="H25" s="26">
        <v>43862</v>
      </c>
      <c r="I25" s="31">
        <v>43890</v>
      </c>
      <c r="J25" s="27">
        <f>NETWORKDAYS(H25,I25,{43831;43836;43931;43934;43952;43972;44001;44189;44190;44196})</f>
        <v>20</v>
      </c>
    </row>
    <row r="26" spans="1:10" x14ac:dyDescent="0.25">
      <c r="A26" s="19">
        <v>43931</v>
      </c>
      <c r="B26" s="15" t="s">
        <v>5</v>
      </c>
      <c r="C26" s="16">
        <f t="shared" si="5"/>
        <v>15</v>
      </c>
      <c r="D26" s="17" t="str">
        <f t="shared" ref="D26:D30" si="9">TEXT(A26, "dddd")</f>
        <v>fredag</v>
      </c>
      <c r="E26" s="16">
        <f t="shared" si="7"/>
        <v>101</v>
      </c>
      <c r="F26" s="18">
        <f t="shared" si="8"/>
        <v>43931</v>
      </c>
      <c r="H26" s="26">
        <v>43891</v>
      </c>
      <c r="I26" s="26">
        <v>43921</v>
      </c>
      <c r="J26" s="27">
        <f>NETWORKDAYS(H26,I26,{43831;43836;43931;43934;43952;43972;44001;44189;44190;44196})</f>
        <v>22</v>
      </c>
    </row>
    <row r="27" spans="1:10" x14ac:dyDescent="0.25">
      <c r="A27" s="19">
        <v>43933</v>
      </c>
      <c r="B27" s="15" t="s">
        <v>6</v>
      </c>
      <c r="C27" s="16">
        <f t="shared" si="5"/>
        <v>15</v>
      </c>
      <c r="D27" s="17" t="str">
        <f t="shared" si="9"/>
        <v>söndag</v>
      </c>
      <c r="E27" s="16">
        <f t="shared" si="7"/>
        <v>103</v>
      </c>
      <c r="F27" s="18">
        <f t="shared" si="8"/>
        <v>43933</v>
      </c>
      <c r="H27" s="26">
        <v>43922</v>
      </c>
      <c r="I27" s="26">
        <v>43951</v>
      </c>
      <c r="J27" s="27">
        <f>NETWORKDAYS(H27,I27,{43831;43836;43931;43934;43952;43972;44001;44189;44190;44196})</f>
        <v>20</v>
      </c>
    </row>
    <row r="28" spans="1:10" x14ac:dyDescent="0.25">
      <c r="A28" s="19">
        <v>43934</v>
      </c>
      <c r="B28" s="15" t="s">
        <v>7</v>
      </c>
      <c r="C28" s="16">
        <f t="shared" si="5"/>
        <v>16</v>
      </c>
      <c r="D28" s="17" t="str">
        <f t="shared" si="9"/>
        <v>måndag</v>
      </c>
      <c r="E28" s="16">
        <f t="shared" si="7"/>
        <v>104</v>
      </c>
      <c r="F28" s="18">
        <f t="shared" si="8"/>
        <v>43934</v>
      </c>
      <c r="H28" s="26">
        <v>43952</v>
      </c>
      <c r="I28" s="26">
        <v>43982</v>
      </c>
      <c r="J28" s="27">
        <f>NETWORKDAYS(H28,I28,{43831;43836;43931;43934;43952;43972;44001;44189;44190;44196})</f>
        <v>19</v>
      </c>
    </row>
    <row r="29" spans="1:10" x14ac:dyDescent="0.25">
      <c r="A29" s="19">
        <v>43952</v>
      </c>
      <c r="B29" s="15" t="s">
        <v>8</v>
      </c>
      <c r="C29" s="16">
        <f t="shared" si="5"/>
        <v>18</v>
      </c>
      <c r="D29" s="17" t="str">
        <f t="shared" si="9"/>
        <v>fredag</v>
      </c>
      <c r="E29" s="16">
        <f t="shared" si="7"/>
        <v>122</v>
      </c>
      <c r="F29" s="18">
        <f t="shared" si="8"/>
        <v>43952</v>
      </c>
      <c r="H29" s="26">
        <v>43983</v>
      </c>
      <c r="I29" s="26">
        <v>44012</v>
      </c>
      <c r="J29" s="27">
        <f>NETWORKDAYS(H29,I29,{43831;43836;43931;43934;43952;43972;44001;44189;44190;44196})</f>
        <v>21</v>
      </c>
    </row>
    <row r="30" spans="1:10" x14ac:dyDescent="0.25">
      <c r="A30" s="19">
        <v>43972</v>
      </c>
      <c r="B30" s="15" t="s">
        <v>9</v>
      </c>
      <c r="C30" s="16">
        <f t="shared" si="5"/>
        <v>21</v>
      </c>
      <c r="D30" s="17" t="str">
        <f t="shared" si="9"/>
        <v>torsdag</v>
      </c>
      <c r="E30" s="16">
        <f t="shared" si="7"/>
        <v>142</v>
      </c>
      <c r="F30" s="18">
        <f t="shared" si="8"/>
        <v>43972</v>
      </c>
      <c r="H30" s="26">
        <v>44013</v>
      </c>
      <c r="I30" s="26">
        <v>44043</v>
      </c>
      <c r="J30" s="27">
        <f>NETWORKDAYS(H30,I30,{43831;43836;43931;43934;43952;43972;44001;44189;44190;44196})</f>
        <v>23</v>
      </c>
    </row>
    <row r="31" spans="1:10" x14ac:dyDescent="0.25">
      <c r="A31" s="19">
        <v>43982</v>
      </c>
      <c r="B31" s="15" t="s">
        <v>10</v>
      </c>
      <c r="C31" s="16">
        <f t="shared" si="5"/>
        <v>22</v>
      </c>
      <c r="D31" s="17" t="str">
        <f t="shared" ref="D31:D35" si="10">TEXT(A31, "dddd")</f>
        <v>söndag</v>
      </c>
      <c r="E31" s="16">
        <f t="shared" si="7"/>
        <v>152</v>
      </c>
      <c r="F31" s="18">
        <f t="shared" ref="F31" si="11">A31</f>
        <v>43982</v>
      </c>
      <c r="H31" s="26">
        <v>44044</v>
      </c>
      <c r="I31" s="26">
        <v>44074</v>
      </c>
      <c r="J31" s="27">
        <f>NETWORKDAYS(H31,I31,{43831;43836;43931;43934;43952;43972;44001;44189;44190;44196})</f>
        <v>21</v>
      </c>
    </row>
    <row r="32" spans="1:10" x14ac:dyDescent="0.25">
      <c r="A32" s="19">
        <v>43988</v>
      </c>
      <c r="B32" s="15" t="s">
        <v>11</v>
      </c>
      <c r="C32" s="16">
        <f t="shared" si="5"/>
        <v>23</v>
      </c>
      <c r="D32" s="17" t="str">
        <f t="shared" si="10"/>
        <v>lördag</v>
      </c>
      <c r="E32" s="16">
        <f t="shared" si="7"/>
        <v>158</v>
      </c>
      <c r="F32" s="18">
        <f t="shared" si="8"/>
        <v>43988</v>
      </c>
      <c r="H32" s="26">
        <v>44075</v>
      </c>
      <c r="I32" s="26">
        <v>44104</v>
      </c>
      <c r="J32" s="27">
        <f>NETWORKDAYS(H32,I32,{43831;43836;43931;43934;43952;43972;44001;44189;44190;44196})</f>
        <v>22</v>
      </c>
    </row>
    <row r="33" spans="1:10" x14ac:dyDescent="0.25">
      <c r="A33" s="19">
        <v>44001</v>
      </c>
      <c r="B33" s="20" t="s">
        <v>15</v>
      </c>
      <c r="C33" s="16">
        <f t="shared" si="5"/>
        <v>25</v>
      </c>
      <c r="D33" s="17" t="str">
        <f t="shared" si="10"/>
        <v>fredag</v>
      </c>
      <c r="E33" s="16">
        <f t="shared" si="7"/>
        <v>171</v>
      </c>
      <c r="F33" s="18">
        <f t="shared" si="8"/>
        <v>44001</v>
      </c>
      <c r="H33" s="26">
        <v>44105</v>
      </c>
      <c r="I33" s="26">
        <v>44135</v>
      </c>
      <c r="J33" s="27">
        <f>NETWORKDAYS(H33,I33,{43831;43836;43931;43934;43952;43972;44001;44189;44190;44196})</f>
        <v>22</v>
      </c>
    </row>
    <row r="34" spans="1:10" x14ac:dyDescent="0.25">
      <c r="A34" s="19">
        <v>44002</v>
      </c>
      <c r="B34" s="15" t="s">
        <v>25</v>
      </c>
      <c r="C34" s="16">
        <f t="shared" si="5"/>
        <v>25</v>
      </c>
      <c r="D34" s="17" t="str">
        <f t="shared" si="10"/>
        <v>lördag</v>
      </c>
      <c r="E34" s="16">
        <f t="shared" si="7"/>
        <v>172</v>
      </c>
      <c r="F34" s="18">
        <f t="shared" si="8"/>
        <v>44002</v>
      </c>
      <c r="H34" s="26">
        <v>44136</v>
      </c>
      <c r="I34" s="26">
        <v>44165</v>
      </c>
      <c r="J34" s="27">
        <f>NETWORKDAYS(H34,I34,{43831;43836;43931;43934;43952;43972;44001;44189;44190;44196})</f>
        <v>21</v>
      </c>
    </row>
    <row r="35" spans="1:10" x14ac:dyDescent="0.25">
      <c r="A35" s="19">
        <v>44135</v>
      </c>
      <c r="B35" s="15" t="s">
        <v>12</v>
      </c>
      <c r="C35" s="16">
        <f t="shared" si="5"/>
        <v>44</v>
      </c>
      <c r="D35" s="17" t="str">
        <f t="shared" si="10"/>
        <v>lördag</v>
      </c>
      <c r="E35" s="16">
        <f t="shared" si="7"/>
        <v>305</v>
      </c>
      <c r="F35" s="18">
        <f t="shared" si="8"/>
        <v>44135</v>
      </c>
      <c r="H35" s="26">
        <v>44166</v>
      </c>
      <c r="I35" s="26">
        <v>44196</v>
      </c>
      <c r="J35" s="28">
        <f>NETWORKDAYS(H35,I35,{43831;43836;43931;43934;43952;43972;44001;44189;44190;44196})</f>
        <v>20</v>
      </c>
    </row>
    <row r="36" spans="1:10" x14ac:dyDescent="0.25">
      <c r="A36" s="19">
        <v>44189</v>
      </c>
      <c r="B36" s="20" t="s">
        <v>18</v>
      </c>
      <c r="C36" s="16">
        <f t="shared" si="5"/>
        <v>52</v>
      </c>
      <c r="D36" s="17" t="str">
        <f t="shared" ref="D36" si="12">TEXT(A36, "dddd")</f>
        <v>torsdag</v>
      </c>
      <c r="E36" s="16">
        <f t="shared" si="7"/>
        <v>359</v>
      </c>
      <c r="F36" s="18">
        <f t="shared" ref="F36" si="13">A36</f>
        <v>44189</v>
      </c>
      <c r="J36" s="29">
        <f>SUM(J24:J35)</f>
        <v>252</v>
      </c>
    </row>
    <row r="37" spans="1:10" x14ac:dyDescent="0.25">
      <c r="A37" s="19">
        <v>44190</v>
      </c>
      <c r="B37" s="15" t="s">
        <v>13</v>
      </c>
      <c r="C37" s="16">
        <f t="shared" si="5"/>
        <v>52</v>
      </c>
      <c r="D37" s="17" t="str">
        <f>TEXT(A37, "dddd")</f>
        <v>fredag</v>
      </c>
      <c r="E37" s="16">
        <f t="shared" si="7"/>
        <v>360</v>
      </c>
      <c r="F37" s="18">
        <f>A37</f>
        <v>44190</v>
      </c>
    </row>
    <row r="38" spans="1:10" x14ac:dyDescent="0.25">
      <c r="A38" s="19">
        <v>44191</v>
      </c>
      <c r="B38" s="15" t="s">
        <v>14</v>
      </c>
      <c r="C38" s="16">
        <f t="shared" si="5"/>
        <v>52</v>
      </c>
      <c r="D38" s="17" t="str">
        <f>TEXT(A38, "dddd")</f>
        <v>lördag</v>
      </c>
      <c r="E38" s="16">
        <f t="shared" si="7"/>
        <v>361</v>
      </c>
      <c r="F38" s="18">
        <f>A38</f>
        <v>44191</v>
      </c>
    </row>
    <row r="39" spans="1:10" x14ac:dyDescent="0.25">
      <c r="A39" s="19">
        <v>44196</v>
      </c>
      <c r="B39" s="20" t="s">
        <v>16</v>
      </c>
      <c r="C39" s="16">
        <f t="shared" si="5"/>
        <v>53</v>
      </c>
      <c r="D39" s="21" t="str">
        <f>TEXT(A39, "dddd")</f>
        <v>torsdag</v>
      </c>
      <c r="E39" s="16">
        <f t="shared" si="7"/>
        <v>366</v>
      </c>
      <c r="F39" s="18">
        <f>A39</f>
        <v>44196</v>
      </c>
    </row>
    <row r="41" spans="1:10" ht="15.6" x14ac:dyDescent="0.3">
      <c r="A41" s="10">
        <v>2021</v>
      </c>
      <c r="C41" s="4"/>
      <c r="D41" s="5"/>
      <c r="E41" s="4"/>
      <c r="F41" s="6"/>
    </row>
    <row r="42" spans="1:10" x14ac:dyDescent="0.25">
      <c r="A42" s="1" t="s">
        <v>26</v>
      </c>
      <c r="B42" s="30">
        <v>44196</v>
      </c>
      <c r="H42" s="1" t="s">
        <v>24</v>
      </c>
    </row>
    <row r="43" spans="1:10" s="11" customFormat="1" ht="12" x14ac:dyDescent="0.25">
      <c r="A43" s="22" t="s">
        <v>0</v>
      </c>
      <c r="B43" s="22" t="s">
        <v>1</v>
      </c>
      <c r="C43" s="22" t="s">
        <v>2</v>
      </c>
      <c r="D43" s="22" t="s">
        <v>20</v>
      </c>
      <c r="E43" s="22" t="s">
        <v>19</v>
      </c>
      <c r="F43" s="23" t="s">
        <v>17</v>
      </c>
      <c r="H43" s="24" t="s">
        <v>22</v>
      </c>
      <c r="I43" s="24" t="s">
        <v>23</v>
      </c>
      <c r="J43" s="25" t="s">
        <v>21</v>
      </c>
    </row>
    <row r="44" spans="1:10" x14ac:dyDescent="0.25">
      <c r="A44" s="19">
        <v>44197</v>
      </c>
      <c r="B44" s="15" t="s">
        <v>3</v>
      </c>
      <c r="C44" s="16">
        <f>WEEKNUM(A44,21)</f>
        <v>53</v>
      </c>
      <c r="D44" s="17" t="str">
        <f>TEXT(A44, "dddd")</f>
        <v>fredag</v>
      </c>
      <c r="E44" s="16">
        <f>A44-$B$42</f>
        <v>1</v>
      </c>
      <c r="F44" s="18">
        <f>A44</f>
        <v>44197</v>
      </c>
      <c r="H44" s="26">
        <v>44197</v>
      </c>
      <c r="I44" s="26">
        <v>44227</v>
      </c>
      <c r="J44" s="27">
        <f>NETWORKDAYS(H44,I44,{44197;44202;44288;44291;44329;44372;44554;44561})</f>
        <v>19</v>
      </c>
    </row>
    <row r="45" spans="1:10" x14ac:dyDescent="0.25">
      <c r="A45" s="19">
        <v>44202</v>
      </c>
      <c r="B45" s="15" t="s">
        <v>4</v>
      </c>
      <c r="C45" s="16">
        <f t="shared" ref="C45:C59" si="14">WEEKNUM(A45,21)</f>
        <v>1</v>
      </c>
      <c r="D45" s="17" t="str">
        <f t="shared" ref="D45:D56" si="15">TEXT(A45, "dddd")</f>
        <v>onsdag</v>
      </c>
      <c r="E45" s="16">
        <f t="shared" ref="E45:E59" si="16">A45-$B$42</f>
        <v>6</v>
      </c>
      <c r="F45" s="18">
        <f t="shared" ref="F45:F56" si="17">A45</f>
        <v>44202</v>
      </c>
      <c r="H45" s="26">
        <v>44228</v>
      </c>
      <c r="I45" s="26">
        <v>44255</v>
      </c>
      <c r="J45" s="27">
        <f>NETWORKDAYS(H45,I45,{44197;44202;44288;44291;44329;44372;44554;44561})</f>
        <v>20</v>
      </c>
    </row>
    <row r="46" spans="1:10" x14ac:dyDescent="0.25">
      <c r="A46" s="19">
        <v>44288</v>
      </c>
      <c r="B46" s="15" t="s">
        <v>5</v>
      </c>
      <c r="C46" s="16">
        <f t="shared" si="14"/>
        <v>13</v>
      </c>
      <c r="D46" s="17" t="str">
        <f t="shared" si="15"/>
        <v>fredag</v>
      </c>
      <c r="E46" s="16">
        <f t="shared" si="16"/>
        <v>92</v>
      </c>
      <c r="F46" s="18">
        <f t="shared" si="17"/>
        <v>44288</v>
      </c>
      <c r="H46" s="26">
        <v>44256</v>
      </c>
      <c r="I46" s="26">
        <v>44286</v>
      </c>
      <c r="J46" s="27">
        <f>NETWORKDAYS(H46,I46,{44197;44202;44288;44291;44329;44372;44554;44561})</f>
        <v>23</v>
      </c>
    </row>
    <row r="47" spans="1:10" x14ac:dyDescent="0.25">
      <c r="A47" s="19">
        <v>44290</v>
      </c>
      <c r="B47" s="15" t="s">
        <v>6</v>
      </c>
      <c r="C47" s="16">
        <f t="shared" si="14"/>
        <v>13</v>
      </c>
      <c r="D47" s="17" t="str">
        <f t="shared" si="15"/>
        <v>söndag</v>
      </c>
      <c r="E47" s="16">
        <f t="shared" si="16"/>
        <v>94</v>
      </c>
      <c r="F47" s="18">
        <f t="shared" si="17"/>
        <v>44290</v>
      </c>
      <c r="H47" s="26">
        <v>44287</v>
      </c>
      <c r="I47" s="26">
        <v>44316</v>
      </c>
      <c r="J47" s="27">
        <f>NETWORKDAYS(H47,I47,{44197;44202;44288;44291;44329;44372;44554;44561})</f>
        <v>20</v>
      </c>
    </row>
    <row r="48" spans="1:10" x14ac:dyDescent="0.25">
      <c r="A48" s="19">
        <v>44291</v>
      </c>
      <c r="B48" s="15" t="s">
        <v>7</v>
      </c>
      <c r="C48" s="16">
        <f t="shared" si="14"/>
        <v>14</v>
      </c>
      <c r="D48" s="17" t="str">
        <f t="shared" si="15"/>
        <v>måndag</v>
      </c>
      <c r="E48" s="16">
        <f t="shared" si="16"/>
        <v>95</v>
      </c>
      <c r="F48" s="18">
        <f t="shared" si="17"/>
        <v>44291</v>
      </c>
      <c r="H48" s="26">
        <v>44317</v>
      </c>
      <c r="I48" s="26">
        <v>44347</v>
      </c>
      <c r="J48" s="27">
        <f>NETWORKDAYS(H48,I48,{44197;44202;44288;44291;44329;44372;44554;44561})</f>
        <v>20</v>
      </c>
    </row>
    <row r="49" spans="1:10" x14ac:dyDescent="0.25">
      <c r="A49" s="19">
        <v>44317</v>
      </c>
      <c r="B49" s="15" t="s">
        <v>8</v>
      </c>
      <c r="C49" s="16">
        <f t="shared" si="14"/>
        <v>17</v>
      </c>
      <c r="D49" s="17" t="str">
        <f t="shared" si="15"/>
        <v>lördag</v>
      </c>
      <c r="E49" s="16">
        <f t="shared" si="16"/>
        <v>121</v>
      </c>
      <c r="F49" s="18">
        <f t="shared" si="17"/>
        <v>44317</v>
      </c>
      <c r="H49" s="26">
        <v>44348</v>
      </c>
      <c r="I49" s="26">
        <v>44377</v>
      </c>
      <c r="J49" s="27">
        <f>NETWORKDAYS(H49,I49,{44197;44202;44288;44291;44329;44372;44554;44561})</f>
        <v>21</v>
      </c>
    </row>
    <row r="50" spans="1:10" x14ac:dyDescent="0.25">
      <c r="A50" s="19">
        <v>44329</v>
      </c>
      <c r="B50" s="15" t="s">
        <v>9</v>
      </c>
      <c r="C50" s="16">
        <f t="shared" si="14"/>
        <v>19</v>
      </c>
      <c r="D50" s="17" t="str">
        <f t="shared" si="15"/>
        <v>torsdag</v>
      </c>
      <c r="E50" s="16">
        <f t="shared" si="16"/>
        <v>133</v>
      </c>
      <c r="F50" s="18">
        <f t="shared" si="17"/>
        <v>44329</v>
      </c>
      <c r="H50" s="26">
        <v>44378</v>
      </c>
      <c r="I50" s="26">
        <v>44408</v>
      </c>
      <c r="J50" s="27">
        <f>NETWORKDAYS(H50,I50,{44197;44202;44288;44291;44329;44372;44554;44561})</f>
        <v>22</v>
      </c>
    </row>
    <row r="51" spans="1:10" x14ac:dyDescent="0.25">
      <c r="A51" s="19">
        <v>44339</v>
      </c>
      <c r="B51" s="15" t="s">
        <v>10</v>
      </c>
      <c r="C51" s="16">
        <f t="shared" si="14"/>
        <v>20</v>
      </c>
      <c r="D51" s="17" t="str">
        <f t="shared" si="15"/>
        <v>söndag</v>
      </c>
      <c r="E51" s="16">
        <f t="shared" si="16"/>
        <v>143</v>
      </c>
      <c r="F51" s="18">
        <f t="shared" si="17"/>
        <v>44339</v>
      </c>
      <c r="H51" s="26">
        <v>44409</v>
      </c>
      <c r="I51" s="26">
        <v>44439</v>
      </c>
      <c r="J51" s="27">
        <f>NETWORKDAYS(H51,I51,{44197;44202;44288;44291;44329;44372;44554;44561})</f>
        <v>22</v>
      </c>
    </row>
    <row r="52" spans="1:10" x14ac:dyDescent="0.25">
      <c r="A52" s="19">
        <v>44353</v>
      </c>
      <c r="B52" s="15" t="s">
        <v>11</v>
      </c>
      <c r="C52" s="16">
        <f t="shared" si="14"/>
        <v>22</v>
      </c>
      <c r="D52" s="17" t="str">
        <f t="shared" si="15"/>
        <v>söndag</v>
      </c>
      <c r="E52" s="16">
        <f t="shared" si="16"/>
        <v>157</v>
      </c>
      <c r="F52" s="18">
        <f t="shared" si="17"/>
        <v>44353</v>
      </c>
      <c r="H52" s="26">
        <v>44440</v>
      </c>
      <c r="I52" s="26">
        <v>44469</v>
      </c>
      <c r="J52" s="27">
        <f>NETWORKDAYS(H52,I52,{44197;44202;44288;44291;44329;44372;44554;44561})</f>
        <v>22</v>
      </c>
    </row>
    <row r="53" spans="1:10" x14ac:dyDescent="0.25">
      <c r="A53" s="19">
        <v>44372</v>
      </c>
      <c r="B53" s="20" t="s">
        <v>15</v>
      </c>
      <c r="C53" s="16">
        <f t="shared" si="14"/>
        <v>25</v>
      </c>
      <c r="D53" s="17" t="str">
        <f t="shared" si="15"/>
        <v>fredag</v>
      </c>
      <c r="E53" s="16">
        <f t="shared" si="16"/>
        <v>176</v>
      </c>
      <c r="F53" s="18">
        <f t="shared" si="17"/>
        <v>44372</v>
      </c>
      <c r="H53" s="26">
        <v>44470</v>
      </c>
      <c r="I53" s="26">
        <v>44500</v>
      </c>
      <c r="J53" s="27">
        <f>NETWORKDAYS(H53,I53,{44197;44202;44288;44291;44329;44372;44554;44561})</f>
        <v>21</v>
      </c>
    </row>
    <row r="54" spans="1:10" x14ac:dyDescent="0.25">
      <c r="A54" s="19">
        <v>44373</v>
      </c>
      <c r="B54" s="15" t="s">
        <v>25</v>
      </c>
      <c r="C54" s="16">
        <f t="shared" si="14"/>
        <v>25</v>
      </c>
      <c r="D54" s="17" t="str">
        <f t="shared" si="15"/>
        <v>lördag</v>
      </c>
      <c r="E54" s="16">
        <f t="shared" si="16"/>
        <v>177</v>
      </c>
      <c r="F54" s="18">
        <f t="shared" si="17"/>
        <v>44373</v>
      </c>
      <c r="H54" s="26">
        <v>44501</v>
      </c>
      <c r="I54" s="26">
        <v>44530</v>
      </c>
      <c r="J54" s="27">
        <f>NETWORKDAYS(H54,I54,{44197;44202;44288;44291;44329;44372;44554;44561})</f>
        <v>22</v>
      </c>
    </row>
    <row r="55" spans="1:10" x14ac:dyDescent="0.25">
      <c r="A55" s="19">
        <v>44506</v>
      </c>
      <c r="B55" s="15" t="s">
        <v>12</v>
      </c>
      <c r="C55" s="16">
        <f t="shared" si="14"/>
        <v>44</v>
      </c>
      <c r="D55" s="17" t="str">
        <f t="shared" si="15"/>
        <v>lördag</v>
      </c>
      <c r="E55" s="16">
        <f t="shared" si="16"/>
        <v>310</v>
      </c>
      <c r="F55" s="18">
        <f t="shared" si="17"/>
        <v>44506</v>
      </c>
      <c r="H55" s="26">
        <v>44531</v>
      </c>
      <c r="I55" s="26">
        <v>44561</v>
      </c>
      <c r="J55" s="27">
        <f>NETWORKDAYS(H55,I55,{44197;44202;44288;44291;44329;44372;44554;44561})</f>
        <v>21</v>
      </c>
    </row>
    <row r="56" spans="1:10" x14ac:dyDescent="0.25">
      <c r="A56" s="19">
        <v>44554</v>
      </c>
      <c r="B56" s="20" t="s">
        <v>18</v>
      </c>
      <c r="C56" s="16">
        <f t="shared" si="14"/>
        <v>51</v>
      </c>
      <c r="D56" s="17" t="str">
        <f t="shared" si="15"/>
        <v>fredag</v>
      </c>
      <c r="E56" s="16">
        <f t="shared" si="16"/>
        <v>358</v>
      </c>
      <c r="F56" s="18">
        <f t="shared" si="17"/>
        <v>44554</v>
      </c>
      <c r="J56" s="29">
        <f>SUM(J44:J55)</f>
        <v>253</v>
      </c>
    </row>
    <row r="57" spans="1:10" x14ac:dyDescent="0.25">
      <c r="A57" s="19">
        <v>44555</v>
      </c>
      <c r="B57" s="15" t="s">
        <v>13</v>
      </c>
      <c r="C57" s="16">
        <f t="shared" si="14"/>
        <v>51</v>
      </c>
      <c r="D57" s="17" t="str">
        <f>TEXT(A57, "dddd")</f>
        <v>lördag</v>
      </c>
      <c r="E57" s="16">
        <f t="shared" si="16"/>
        <v>359</v>
      </c>
      <c r="F57" s="18">
        <f>A57</f>
        <v>44555</v>
      </c>
    </row>
    <row r="58" spans="1:10" x14ac:dyDescent="0.25">
      <c r="A58" s="19">
        <v>44556</v>
      </c>
      <c r="B58" s="15" t="s">
        <v>14</v>
      </c>
      <c r="C58" s="16">
        <f t="shared" si="14"/>
        <v>51</v>
      </c>
      <c r="D58" s="17" t="str">
        <f>TEXT(A58, "dddd")</f>
        <v>söndag</v>
      </c>
      <c r="E58" s="16">
        <f t="shared" si="16"/>
        <v>360</v>
      </c>
      <c r="F58" s="18">
        <f>A58</f>
        <v>44556</v>
      </c>
    </row>
    <row r="59" spans="1:10" x14ac:dyDescent="0.25">
      <c r="A59" s="19">
        <v>44561</v>
      </c>
      <c r="B59" s="20" t="s">
        <v>16</v>
      </c>
      <c r="C59" s="16">
        <f t="shared" si="14"/>
        <v>52</v>
      </c>
      <c r="D59" s="21" t="str">
        <f>TEXT(A59, "dddd")</f>
        <v>fredag</v>
      </c>
      <c r="E59" s="16">
        <f t="shared" si="16"/>
        <v>365</v>
      </c>
      <c r="F59" s="18">
        <f>A59</f>
        <v>44561</v>
      </c>
    </row>
  </sheetData>
  <conditionalFormatting sqref="D4:D22 D24:D39 D1:D2">
    <cfRule type="containsText" dxfId="5" priority="15" operator="containsText" text="söndag">
      <formula>NOT(ISERROR(SEARCH("söndag",D1)))</formula>
    </cfRule>
    <cfRule type="containsText" dxfId="4" priority="16" operator="containsText" text="lördag">
      <formula>NOT(ISERROR(SEARCH("lördag",D1)))</formula>
    </cfRule>
  </conditionalFormatting>
  <conditionalFormatting sqref="D41:D42 D44:D59">
    <cfRule type="containsText" dxfId="3" priority="1" operator="containsText" text="söndag">
      <formula>NOT(ISERROR(SEARCH("söndag",D41)))</formula>
    </cfRule>
    <cfRule type="containsText" dxfId="2" priority="2" operator="containsText" text="lördag">
      <formula>NOT(ISERROR(SEARCH("lördag",D41)))</formula>
    </cfRule>
  </conditionalFormatting>
  <pageMargins left="0.59055118110236227" right="0.31496062992125984" top="0.37" bottom="0.39370078740157483" header="0.19" footer="0.22"/>
  <pageSetup paperSize="9" orientation="portrait" horizontalDpi="4294967293" verticalDpi="0" r:id="rId1"/>
  <headerFooter>
    <oddFooter>&amp;Cwww.vivekasfiffigamallar.se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3.2" x14ac:dyDescent="0.25"/>
  <cols>
    <col min="1" max="1" width="10.77734375" style="8" customWidth="1"/>
    <col min="2" max="2" width="18.6640625" style="2" customWidth="1"/>
    <col min="3" max="3" width="6.21875" style="2" customWidth="1"/>
    <col min="4" max="4" width="8.44140625" style="2" bestFit="1" customWidth="1"/>
    <col min="5" max="5" width="7.109375" style="2" customWidth="1"/>
    <col min="6" max="6" width="7.6640625" style="7" customWidth="1"/>
    <col min="7" max="7" width="6.5546875" style="2" customWidth="1"/>
    <col min="8" max="9" width="10.33203125" style="2" bestFit="1" customWidth="1"/>
    <col min="10" max="10" width="7.6640625" style="2" bestFit="1" customWidth="1"/>
    <col min="11" max="11" width="7.44140625" style="2" customWidth="1"/>
    <col min="12" max="12" width="10.33203125" style="2" customWidth="1"/>
    <col min="13" max="13" width="8.88671875" style="2" customWidth="1"/>
    <col min="14" max="14" width="3.6640625" style="2" customWidth="1"/>
    <col min="15" max="15" width="10.33203125" style="2" customWidth="1"/>
    <col min="16" max="16" width="20.109375" style="2" customWidth="1"/>
    <col min="17" max="19" width="8.88671875" style="2" customWidth="1"/>
    <col min="20" max="20" width="10.33203125" style="2" customWidth="1"/>
    <col min="21" max="16384" width="8.88671875" style="2"/>
  </cols>
  <sheetData>
    <row r="1" spans="1:11" ht="15.6" x14ac:dyDescent="0.3">
      <c r="A1" s="10">
        <v>2018</v>
      </c>
    </row>
    <row r="2" spans="1:11" x14ac:dyDescent="0.25">
      <c r="A2" s="1" t="s">
        <v>26</v>
      </c>
      <c r="B2" s="30">
        <v>43100</v>
      </c>
      <c r="H2" s="1" t="s">
        <v>24</v>
      </c>
    </row>
    <row r="3" spans="1:11" s="11" customFormat="1" ht="12" x14ac:dyDescent="0.25">
      <c r="A3" s="22" t="s">
        <v>0</v>
      </c>
      <c r="B3" s="22" t="s">
        <v>1</v>
      </c>
      <c r="C3" s="22" t="s">
        <v>2</v>
      </c>
      <c r="D3" s="22" t="s">
        <v>20</v>
      </c>
      <c r="E3" s="22" t="s">
        <v>19</v>
      </c>
      <c r="F3" s="23" t="s">
        <v>17</v>
      </c>
      <c r="H3" s="24" t="s">
        <v>22</v>
      </c>
      <c r="I3" s="24" t="s">
        <v>23</v>
      </c>
      <c r="J3" s="25" t="s">
        <v>21</v>
      </c>
      <c r="K3" s="12"/>
    </row>
    <row r="4" spans="1:11" x14ac:dyDescent="0.25">
      <c r="A4" s="14">
        <v>43101</v>
      </c>
      <c r="B4" s="15" t="s">
        <v>3</v>
      </c>
      <c r="C4" s="16">
        <f>WEEKNUM(A4,21)</f>
        <v>1</v>
      </c>
      <c r="D4" s="17" t="str">
        <f>TEXT(A4, "dddd")</f>
        <v>måndag</v>
      </c>
      <c r="E4" s="16">
        <f>A4-$B$2</f>
        <v>1</v>
      </c>
      <c r="F4" s="18">
        <f>A4</f>
        <v>43101</v>
      </c>
      <c r="H4" s="26">
        <v>43101</v>
      </c>
      <c r="I4" s="26">
        <v>43131</v>
      </c>
      <c r="J4" s="27">
        <f>NETWORKDAYS(H4,I4,{43101;43189;43192;43221;43230;43257;43273;43458;43459;43460;43465})</f>
        <v>22</v>
      </c>
      <c r="K4" s="3"/>
    </row>
    <row r="5" spans="1:11" x14ac:dyDescent="0.25">
      <c r="A5" s="14">
        <v>43106</v>
      </c>
      <c r="B5" s="15" t="s">
        <v>4</v>
      </c>
      <c r="C5" s="16">
        <f t="shared" ref="C5:C19" si="0">WEEKNUM(A5,21)</f>
        <v>1</v>
      </c>
      <c r="D5" s="17" t="str">
        <f t="shared" ref="D5:D19" si="1">TEXT(A5, "dddd")</f>
        <v>lördag</v>
      </c>
      <c r="E5" s="16">
        <f t="shared" ref="E5:E19" si="2">A5-$B$2</f>
        <v>6</v>
      </c>
      <c r="F5" s="18">
        <f t="shared" ref="F5:F19" si="3">A5</f>
        <v>43106</v>
      </c>
      <c r="H5" s="26">
        <v>43132</v>
      </c>
      <c r="I5" s="26">
        <v>43159</v>
      </c>
      <c r="J5" s="27">
        <f>NETWORKDAYS(H5,I5,{43101;43189;43192;43221;43230;43257;43273;43458;43459;43460;43465})</f>
        <v>20</v>
      </c>
      <c r="K5" s="3"/>
    </row>
    <row r="6" spans="1:11" x14ac:dyDescent="0.25">
      <c r="A6" s="14">
        <v>43189</v>
      </c>
      <c r="B6" s="15" t="s">
        <v>5</v>
      </c>
      <c r="C6" s="16">
        <f t="shared" si="0"/>
        <v>13</v>
      </c>
      <c r="D6" s="17" t="str">
        <f t="shared" si="1"/>
        <v>fredag</v>
      </c>
      <c r="E6" s="16">
        <f t="shared" si="2"/>
        <v>89</v>
      </c>
      <c r="F6" s="18">
        <f t="shared" si="3"/>
        <v>43189</v>
      </c>
      <c r="H6" s="26">
        <v>43160</v>
      </c>
      <c r="I6" s="26">
        <v>43190</v>
      </c>
      <c r="J6" s="27">
        <f>NETWORKDAYS(H6,I6,{43101;43189;43192;43221;43230;43257;43273;43458;43459;43460;43465})</f>
        <v>21</v>
      </c>
      <c r="K6" s="3"/>
    </row>
    <row r="7" spans="1:11" x14ac:dyDescent="0.25">
      <c r="A7" s="14">
        <v>43191</v>
      </c>
      <c r="B7" s="15" t="s">
        <v>6</v>
      </c>
      <c r="C7" s="16">
        <f t="shared" si="0"/>
        <v>13</v>
      </c>
      <c r="D7" s="17" t="str">
        <f t="shared" si="1"/>
        <v>söndag</v>
      </c>
      <c r="E7" s="16">
        <f t="shared" si="2"/>
        <v>91</v>
      </c>
      <c r="F7" s="18">
        <f t="shared" si="3"/>
        <v>43191</v>
      </c>
      <c r="H7" s="26">
        <v>43191</v>
      </c>
      <c r="I7" s="26">
        <v>43220</v>
      </c>
      <c r="J7" s="27">
        <f>NETWORKDAYS(H7,I7,{43101;43189;43192;43221;43230;43257;43273;43458;43459;43460;43465})</f>
        <v>20</v>
      </c>
      <c r="K7" s="3"/>
    </row>
    <row r="8" spans="1:11" x14ac:dyDescent="0.25">
      <c r="A8" s="14">
        <v>43192</v>
      </c>
      <c r="B8" s="15" t="s">
        <v>7</v>
      </c>
      <c r="C8" s="16">
        <f t="shared" si="0"/>
        <v>14</v>
      </c>
      <c r="D8" s="17" t="str">
        <f t="shared" si="1"/>
        <v>måndag</v>
      </c>
      <c r="E8" s="16">
        <f t="shared" si="2"/>
        <v>92</v>
      </c>
      <c r="F8" s="18">
        <f t="shared" si="3"/>
        <v>43192</v>
      </c>
      <c r="H8" s="26">
        <v>43221</v>
      </c>
      <c r="I8" s="26">
        <v>43251</v>
      </c>
      <c r="J8" s="27">
        <f>NETWORKDAYS(H8,I8,{43101;43189;43192;43221;43230;43257;43273;43458;43459;43460;43465})</f>
        <v>21</v>
      </c>
      <c r="K8" s="3"/>
    </row>
    <row r="9" spans="1:11" x14ac:dyDescent="0.25">
      <c r="A9" s="14">
        <v>43221</v>
      </c>
      <c r="B9" s="15" t="s">
        <v>8</v>
      </c>
      <c r="C9" s="16">
        <f t="shared" si="0"/>
        <v>18</v>
      </c>
      <c r="D9" s="17" t="str">
        <f t="shared" si="1"/>
        <v>tisdag</v>
      </c>
      <c r="E9" s="16">
        <f t="shared" si="2"/>
        <v>121</v>
      </c>
      <c r="F9" s="18">
        <f t="shared" si="3"/>
        <v>43221</v>
      </c>
      <c r="H9" s="26">
        <v>43252</v>
      </c>
      <c r="I9" s="26">
        <v>43281</v>
      </c>
      <c r="J9" s="27">
        <f>NETWORKDAYS(H9,I9,{43101;43189;43192;43221;43230;43257;43273;43458;43459;43460;43465})</f>
        <v>19</v>
      </c>
      <c r="K9" s="3"/>
    </row>
    <row r="10" spans="1:11" x14ac:dyDescent="0.25">
      <c r="A10" s="14">
        <v>43230</v>
      </c>
      <c r="B10" s="15" t="s">
        <v>9</v>
      </c>
      <c r="C10" s="16">
        <f t="shared" si="0"/>
        <v>19</v>
      </c>
      <c r="D10" s="17" t="str">
        <f t="shared" si="1"/>
        <v>torsdag</v>
      </c>
      <c r="E10" s="16">
        <f t="shared" si="2"/>
        <v>130</v>
      </c>
      <c r="F10" s="18">
        <f t="shared" si="3"/>
        <v>43230</v>
      </c>
      <c r="H10" s="26">
        <v>43282</v>
      </c>
      <c r="I10" s="26">
        <v>43312</v>
      </c>
      <c r="J10" s="27">
        <f>NETWORKDAYS(H10,I10,{43101;43189;43192;43221;43230;43257;43273;43458;43459;43460;43465})</f>
        <v>22</v>
      </c>
      <c r="K10" s="3"/>
    </row>
    <row r="11" spans="1:11" x14ac:dyDescent="0.25">
      <c r="A11" s="14">
        <v>43240</v>
      </c>
      <c r="B11" s="15" t="s">
        <v>10</v>
      </c>
      <c r="C11" s="16">
        <f t="shared" si="0"/>
        <v>20</v>
      </c>
      <c r="D11" s="17" t="str">
        <f t="shared" si="1"/>
        <v>söndag</v>
      </c>
      <c r="E11" s="16">
        <f t="shared" si="2"/>
        <v>140</v>
      </c>
      <c r="F11" s="18">
        <f t="shared" si="3"/>
        <v>43240</v>
      </c>
      <c r="H11" s="26">
        <v>43313</v>
      </c>
      <c r="I11" s="26">
        <v>43343</v>
      </c>
      <c r="J11" s="27">
        <f>NETWORKDAYS(H11,I11,{43101;43189;43192;43221;43230;43257;43273;43458;43459;43460;43465})</f>
        <v>23</v>
      </c>
      <c r="K11" s="3"/>
    </row>
    <row r="12" spans="1:11" x14ac:dyDescent="0.25">
      <c r="A12" s="14">
        <v>43257</v>
      </c>
      <c r="B12" s="15" t="s">
        <v>11</v>
      </c>
      <c r="C12" s="16">
        <f t="shared" si="0"/>
        <v>23</v>
      </c>
      <c r="D12" s="17" t="str">
        <f t="shared" si="1"/>
        <v>onsdag</v>
      </c>
      <c r="E12" s="16">
        <f t="shared" si="2"/>
        <v>157</v>
      </c>
      <c r="F12" s="18">
        <f t="shared" si="3"/>
        <v>43257</v>
      </c>
      <c r="H12" s="26">
        <v>43344</v>
      </c>
      <c r="I12" s="26">
        <v>43373</v>
      </c>
      <c r="J12" s="27">
        <f>NETWORKDAYS(H12,I12,{43101;43189;43192;43221;43230;43257;43273;43458;43459;43460;43465})</f>
        <v>20</v>
      </c>
      <c r="K12" s="3"/>
    </row>
    <row r="13" spans="1:11" x14ac:dyDescent="0.25">
      <c r="A13" s="19">
        <v>43273</v>
      </c>
      <c r="B13" s="20" t="s">
        <v>15</v>
      </c>
      <c r="C13" s="16">
        <f t="shared" si="0"/>
        <v>25</v>
      </c>
      <c r="D13" s="17" t="str">
        <f t="shared" si="1"/>
        <v>fredag</v>
      </c>
      <c r="E13" s="16">
        <f t="shared" si="2"/>
        <v>173</v>
      </c>
      <c r="F13" s="18">
        <f t="shared" si="3"/>
        <v>43273</v>
      </c>
      <c r="H13" s="26">
        <v>43374</v>
      </c>
      <c r="I13" s="26">
        <v>43404</v>
      </c>
      <c r="J13" s="27">
        <f>NETWORKDAYS(H13,I13,{43101;43189;43192;43221;43230;43257;43273;43458;43459;43460;43465})</f>
        <v>23</v>
      </c>
      <c r="K13" s="3"/>
    </row>
    <row r="14" spans="1:11" x14ac:dyDescent="0.25">
      <c r="A14" s="14">
        <v>43274</v>
      </c>
      <c r="B14" s="15" t="s">
        <v>25</v>
      </c>
      <c r="C14" s="16">
        <f t="shared" si="0"/>
        <v>25</v>
      </c>
      <c r="D14" s="17" t="str">
        <f t="shared" si="1"/>
        <v>lördag</v>
      </c>
      <c r="E14" s="16">
        <f t="shared" si="2"/>
        <v>174</v>
      </c>
      <c r="F14" s="18">
        <f t="shared" si="3"/>
        <v>43274</v>
      </c>
      <c r="H14" s="26">
        <v>43405</v>
      </c>
      <c r="I14" s="26">
        <v>43434</v>
      </c>
      <c r="J14" s="27">
        <f>NETWORKDAYS(H14,I14,{43101;43189;43192;43221;43230;43257;43273;43458;43459;43460;43465})</f>
        <v>22</v>
      </c>
      <c r="K14" s="3"/>
    </row>
    <row r="15" spans="1:11" x14ac:dyDescent="0.25">
      <c r="A15" s="14">
        <v>43407</v>
      </c>
      <c r="B15" s="15" t="s">
        <v>12</v>
      </c>
      <c r="C15" s="16">
        <f t="shared" si="0"/>
        <v>44</v>
      </c>
      <c r="D15" s="17" t="str">
        <f t="shared" si="1"/>
        <v>lördag</v>
      </c>
      <c r="E15" s="16">
        <f t="shared" si="2"/>
        <v>307</v>
      </c>
      <c r="F15" s="18">
        <f t="shared" si="3"/>
        <v>43407</v>
      </c>
      <c r="H15" s="26">
        <v>43435</v>
      </c>
      <c r="I15" s="26">
        <v>43465</v>
      </c>
      <c r="J15" s="28">
        <f>NETWORKDAYS(H15,I15,{43101;43189;43192;43221;43230;43257;43273;43458;43459;43460;43465})</f>
        <v>17</v>
      </c>
      <c r="K15" s="3"/>
    </row>
    <row r="16" spans="1:11" x14ac:dyDescent="0.25">
      <c r="A16" s="19">
        <v>43458</v>
      </c>
      <c r="B16" s="20" t="s">
        <v>18</v>
      </c>
      <c r="C16" s="16">
        <f t="shared" si="0"/>
        <v>52</v>
      </c>
      <c r="D16" s="21" t="str">
        <f t="shared" si="1"/>
        <v>måndag</v>
      </c>
      <c r="E16" s="21">
        <f t="shared" si="2"/>
        <v>358</v>
      </c>
      <c r="F16" s="18">
        <f t="shared" si="3"/>
        <v>43458</v>
      </c>
      <c r="J16" s="29">
        <f>SUM(J4:J15)</f>
        <v>250</v>
      </c>
      <c r="K16" s="3"/>
    </row>
    <row r="17" spans="1:11" x14ac:dyDescent="0.25">
      <c r="A17" s="14">
        <v>43459</v>
      </c>
      <c r="B17" s="15" t="s">
        <v>13</v>
      </c>
      <c r="C17" s="16">
        <f t="shared" si="0"/>
        <v>52</v>
      </c>
      <c r="D17" s="17" t="str">
        <f t="shared" si="1"/>
        <v>tisdag</v>
      </c>
      <c r="E17" s="16">
        <f t="shared" si="2"/>
        <v>359</v>
      </c>
      <c r="F17" s="18">
        <f t="shared" si="3"/>
        <v>43459</v>
      </c>
      <c r="K17" s="3"/>
    </row>
    <row r="18" spans="1:11" x14ac:dyDescent="0.25">
      <c r="A18" s="14">
        <v>43460</v>
      </c>
      <c r="B18" s="15" t="s">
        <v>14</v>
      </c>
      <c r="C18" s="16">
        <f t="shared" si="0"/>
        <v>52</v>
      </c>
      <c r="D18" s="17" t="str">
        <f t="shared" si="1"/>
        <v>onsdag</v>
      </c>
      <c r="E18" s="16">
        <f t="shared" si="2"/>
        <v>360</v>
      </c>
      <c r="F18" s="18">
        <f t="shared" si="3"/>
        <v>43460</v>
      </c>
      <c r="K18" s="3"/>
    </row>
    <row r="19" spans="1:11" x14ac:dyDescent="0.25">
      <c r="A19" s="19">
        <v>43465</v>
      </c>
      <c r="B19" s="20" t="s">
        <v>16</v>
      </c>
      <c r="C19" s="16">
        <f t="shared" si="0"/>
        <v>1</v>
      </c>
      <c r="D19" s="17" t="str">
        <f t="shared" si="1"/>
        <v>måndag</v>
      </c>
      <c r="E19" s="16">
        <f t="shared" si="2"/>
        <v>365</v>
      </c>
      <c r="F19" s="18">
        <f t="shared" si="3"/>
        <v>43465</v>
      </c>
      <c r="K19" s="3"/>
    </row>
  </sheetData>
  <conditionalFormatting sqref="D4:D19">
    <cfRule type="containsText" dxfId="1" priority="3" operator="containsText" text="söndag">
      <formula>NOT(ISERROR(SEARCH("söndag",D4)))</formula>
    </cfRule>
    <cfRule type="containsText" dxfId="0" priority="4" operator="containsText" text="lördag">
      <formula>NOT(ISERROR(SEARCH("lördag",D4)))</formula>
    </cfRule>
  </conditionalFormatting>
  <pageMargins left="0.59055118110236227" right="0.31496062992125984" top="0.55118110236220474" bottom="0.39370078740157483" header="0.31496062992125984" footer="0.31496062992125984"/>
  <pageSetup paperSize="9" orientation="portrait" horizontalDpi="4294967293" verticalDpi="0" r:id="rId1"/>
  <headerFooter>
    <oddFooter>&amp;Cwww.vivekasfiffigamallar.se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2019-2021</vt:lpstr>
      <vt:lpstr>2018</vt:lpstr>
    </vt:vector>
  </TitlesOfParts>
  <Company>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</cp:lastModifiedBy>
  <cp:lastPrinted>2019-01-01T10:22:51Z</cp:lastPrinted>
  <dcterms:created xsi:type="dcterms:W3CDTF">2018-11-13T13:00:09Z</dcterms:created>
  <dcterms:modified xsi:type="dcterms:W3CDTF">2019-01-01T11:34:04Z</dcterms:modified>
</cp:coreProperties>
</file>