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2" documentId="8_{604A67B3-E46F-4C29-AF5E-19C49D0521E3}" xr6:coauthVersionLast="47" xr6:coauthVersionMax="47" xr10:uidLastSave="{E8718F7E-62B5-42A2-B706-56520978CFC3}"/>
  <bookViews>
    <workbookView xWindow="-120" yWindow="-120" windowWidth="29040" windowHeight="15720" activeTab="1" xr2:uid="{00000000-000D-0000-FFFF-FFFF00000000}"/>
  </bookViews>
  <sheets>
    <sheet name="Faktura" sheetId="1" r:id="rId1"/>
    <sheet name="Automatisk kopia" sheetId="4" r:id="rId2"/>
  </sheets>
  <definedNames>
    <definedName name="_xlnm._FilterDatabase" localSheetId="0" hidden="1">Faktura!$AJ$1:$AK$1</definedName>
    <definedName name="_xlnm.Print_Area" localSheetId="1">'Automatisk kopia'!$A$1:$AH$62</definedName>
    <definedName name="_xlnm.Print_Area" localSheetId="0">Faktura!$A$1:$AH$62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K13" i="1" s="1"/>
  <c r="K12" i="1"/>
  <c r="K12" i="4" s="1"/>
  <c r="J46" i="4"/>
  <c r="K11" i="4"/>
  <c r="K10" i="4"/>
  <c r="K14" i="4"/>
  <c r="L14" i="4" l="1"/>
  <c r="K13" i="4"/>
  <c r="L12" i="4"/>
  <c r="L11" i="4"/>
  <c r="L10" i="4"/>
  <c r="K9" i="4"/>
  <c r="K45" i="1"/>
  <c r="K45" i="4" s="1"/>
  <c r="J46" i="1"/>
  <c r="AG45" i="1"/>
  <c r="B50" i="4"/>
  <c r="AB62" i="1"/>
  <c r="AB62" i="4" s="1"/>
  <c r="AB61" i="1"/>
  <c r="AB61" i="4" s="1"/>
  <c r="M55" i="4" l="1"/>
  <c r="B55" i="4"/>
  <c r="N30" i="1"/>
  <c r="N30" i="4" s="1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X26" i="4"/>
  <c r="U26" i="4"/>
  <c r="R26" i="4"/>
  <c r="G26" i="4"/>
  <c r="B26" i="4"/>
  <c r="H23" i="4"/>
  <c r="H22" i="4"/>
  <c r="H21" i="4"/>
  <c r="V22" i="4"/>
  <c r="V20" i="4"/>
  <c r="H20" i="4"/>
  <c r="Y11" i="4"/>
  <c r="V11" i="4"/>
  <c r="V10" i="4"/>
  <c r="V9" i="4"/>
  <c r="V7" i="4"/>
  <c r="S45" i="4"/>
  <c r="M62" i="1"/>
  <c r="M62" i="4" s="1"/>
  <c r="M61" i="1"/>
  <c r="M61" i="4" s="1"/>
  <c r="M59" i="1"/>
  <c r="M59" i="4" s="1"/>
  <c r="M58" i="1"/>
  <c r="M58" i="4" s="1"/>
  <c r="AB56" i="1"/>
  <c r="AB56" i="4" s="1"/>
  <c r="AB55" i="1"/>
  <c r="AB55" i="4" s="1"/>
  <c r="N26" i="1"/>
  <c r="N26" i="4" s="1"/>
  <c r="B14" i="1"/>
  <c r="B14" i="4" s="1"/>
  <c r="S45" i="1"/>
  <c r="Q46" i="1"/>
  <c r="Q46" i="4" s="1"/>
  <c r="P46" i="1"/>
  <c r="P46" i="4" l="1"/>
  <c r="S46" i="1"/>
  <c r="X46" i="1" s="1"/>
  <c r="AB59" i="1"/>
  <c r="AB59" i="4" s="1"/>
  <c r="AB58" i="1"/>
  <c r="AB58" i="4" s="1"/>
  <c r="B62" i="1"/>
  <c r="B62" i="4" s="1"/>
  <c r="AC29" i="1"/>
  <c r="AC29" i="4" s="1"/>
  <c r="AC28" i="1"/>
  <c r="AC28" i="4" s="1"/>
  <c r="AC30" i="1"/>
  <c r="AC30" i="4" s="1"/>
  <c r="AC31" i="1"/>
  <c r="AC31" i="4" s="1"/>
  <c r="AC32" i="1"/>
  <c r="AC32" i="4" s="1"/>
  <c r="AC33" i="1"/>
  <c r="AC33" i="4" s="1"/>
  <c r="AC34" i="1"/>
  <c r="AC34" i="4" s="1"/>
  <c r="AC35" i="1"/>
  <c r="AC35" i="4" s="1"/>
  <c r="AC36" i="1"/>
  <c r="AC36" i="4" s="1"/>
  <c r="AC37" i="1"/>
  <c r="AC37" i="4" s="1"/>
  <c r="AC38" i="1"/>
  <c r="AC38" i="4" s="1"/>
  <c r="AC39" i="1"/>
  <c r="AC39" i="4" s="1"/>
  <c r="AC40" i="1"/>
  <c r="AC40" i="4" s="1"/>
  <c r="AC41" i="1"/>
  <c r="AC41" i="4" s="1"/>
  <c r="AC42" i="1"/>
  <c r="AC42" i="4" s="1"/>
  <c r="AC43" i="1"/>
  <c r="AC43" i="4" s="1"/>
  <c r="N27" i="1"/>
  <c r="N27" i="4" s="1"/>
  <c r="N28" i="1"/>
  <c r="N28" i="4" s="1"/>
  <c r="N29" i="1"/>
  <c r="N29" i="4" s="1"/>
  <c r="N31" i="1"/>
  <c r="N31" i="4" s="1"/>
  <c r="N32" i="1"/>
  <c r="N32" i="4" s="1"/>
  <c r="N33" i="1"/>
  <c r="N33" i="4" s="1"/>
  <c r="N34" i="1"/>
  <c r="N34" i="4" s="1"/>
  <c r="N35" i="1"/>
  <c r="N35" i="4" s="1"/>
  <c r="N36" i="1"/>
  <c r="N36" i="4" s="1"/>
  <c r="N37" i="1"/>
  <c r="N37" i="4" s="1"/>
  <c r="N38" i="1"/>
  <c r="N38" i="4" s="1"/>
  <c r="N39" i="1"/>
  <c r="N39" i="4" s="1"/>
  <c r="N40" i="1"/>
  <c r="N40" i="4" s="1"/>
  <c r="N41" i="1"/>
  <c r="N41" i="4" s="1"/>
  <c r="N42" i="1"/>
  <c r="N42" i="4" s="1"/>
  <c r="N43" i="1"/>
  <c r="N43" i="4" s="1"/>
  <c r="AG45" i="4" l="1"/>
  <c r="U59" i="1"/>
  <c r="U59" i="4" s="1"/>
  <c r="U58" i="1"/>
  <c r="U58" i="4" s="1"/>
  <c r="U55" i="1"/>
  <c r="U55" i="4" s="1"/>
  <c r="U56" i="1"/>
  <c r="U56" i="4" s="1"/>
  <c r="M56" i="1"/>
  <c r="M56" i="4" s="1"/>
  <c r="D59" i="1"/>
  <c r="D59" i="4" s="1"/>
  <c r="B59" i="1"/>
  <c r="B59" i="4" s="1"/>
  <c r="B58" i="1"/>
  <c r="B58" i="4" s="1"/>
  <c r="B56" i="1"/>
  <c r="B56" i="4" s="1"/>
  <c r="U61" i="1" l="1"/>
  <c r="U61" i="4" s="1"/>
  <c r="U62" i="1"/>
  <c r="U62" i="4" s="1"/>
  <c r="X2" i="1"/>
  <c r="X2" i="4" s="1"/>
  <c r="AC27" i="1" l="1"/>
  <c r="AC27" i="4" s="1"/>
  <c r="AC26" i="1"/>
  <c r="AC26" i="4" s="1"/>
  <c r="S46" i="4" l="1"/>
  <c r="AC46" i="1" l="1"/>
  <c r="X46" i="4" l="1"/>
  <c r="I15" i="1"/>
  <c r="J15" i="4" s="1"/>
  <c r="AC4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Viveka</author>
  </authors>
  <commentList>
    <comment ref="AK2" authorId="0" shapeId="0" xr:uid="{00000000-0006-0000-0000-000001000000}">
      <text>
        <r>
          <rPr>
            <sz val="9"/>
            <color indexed="81"/>
            <rFont val="Tahoma"/>
            <family val="2"/>
          </rPr>
          <t>Välj fakturatyp här.</t>
        </r>
      </text>
    </comment>
    <comment ref="AK4" authorId="0" shapeId="0" xr:uid="{B5695F0C-8114-4C6F-BC60-12DDEB2FDED6}">
      <text>
        <r>
          <rPr>
            <sz val="9"/>
            <color indexed="81"/>
            <rFont val="Tahoma"/>
            <family val="2"/>
          </rPr>
          <t>Lämna rutan tom om momsfritt.</t>
        </r>
      </text>
    </comment>
  </commentList>
</comments>
</file>

<file path=xl/sharedStrings.xml><?xml version="1.0" encoding="utf-8"?>
<sst xmlns="http://schemas.openxmlformats.org/spreadsheetml/2006/main" count="110" uniqueCount="80">
  <si>
    <t>Faktura</t>
  </si>
  <si>
    <t>ATT BETALA SEK</t>
  </si>
  <si>
    <t>Er referens</t>
  </si>
  <si>
    <t>Ert ordernr</t>
  </si>
  <si>
    <t>Leveransvillkor</t>
  </si>
  <si>
    <t>Leveranssätt</t>
  </si>
  <si>
    <t>Vår referens</t>
  </si>
  <si>
    <t>Leveransdatum</t>
  </si>
  <si>
    <t>Fraktfritt</t>
  </si>
  <si>
    <t>PostNord</t>
  </si>
  <si>
    <t>Artnr</t>
  </si>
  <si>
    <t>Benämning</t>
  </si>
  <si>
    <t>Antal</t>
  </si>
  <si>
    <t>Enhet</t>
  </si>
  <si>
    <t>Moms %</t>
  </si>
  <si>
    <t>Styck</t>
  </si>
  <si>
    <t>Utställare postadress</t>
  </si>
  <si>
    <t>Telefon</t>
  </si>
  <si>
    <t>Swish:</t>
  </si>
  <si>
    <t>Plusgiro:</t>
  </si>
  <si>
    <t>Bankgiro:</t>
  </si>
  <si>
    <t>Adress</t>
  </si>
  <si>
    <t>Internet</t>
  </si>
  <si>
    <t>Innehar F-skattebevis</t>
  </si>
  <si>
    <t>Fakturadatum:</t>
  </si>
  <si>
    <t>Fakturanummer:</t>
  </si>
  <si>
    <t>Kundnummer:</t>
  </si>
  <si>
    <t>Momsregistreringsnr:</t>
  </si>
  <si>
    <t>Organisationsnr:</t>
  </si>
  <si>
    <t>Telefon:</t>
  </si>
  <si>
    <t>e-post:</t>
  </si>
  <si>
    <t>Öresavr</t>
  </si>
  <si>
    <t>Utställare postnr:</t>
  </si>
  <si>
    <t>Utställare adress:</t>
  </si>
  <si>
    <t>Utställare namn:</t>
  </si>
  <si>
    <t>Momsprocent:</t>
  </si>
  <si>
    <t>Kredittid:</t>
  </si>
  <si>
    <t>Fakturatyp:</t>
  </si>
  <si>
    <t>Artikel nr 1</t>
  </si>
  <si>
    <t>Artikel nr 2</t>
  </si>
  <si>
    <t>Förnamn Efternamn</t>
  </si>
  <si>
    <t>Artikel nr 3</t>
  </si>
  <si>
    <t>Artikel nr 4</t>
  </si>
  <si>
    <t>Betalningsvillkor:</t>
  </si>
  <si>
    <t>dagar netto</t>
  </si>
  <si>
    <t>Förfallodatum:</t>
  </si>
  <si>
    <t>Dröjsmålsränta:</t>
  </si>
  <si>
    <t>Värde</t>
  </si>
  <si>
    <t>F-skatt</t>
  </si>
  <si>
    <t>Belopp exkl moms</t>
  </si>
  <si>
    <t xml:space="preserve">À-pris  </t>
  </si>
  <si>
    <t xml:space="preserve">Beroende på vad som fylls i här anges dina val </t>
  </si>
  <si>
    <t>med motsvarande texter och parametrar på fakturan</t>
  </si>
  <si>
    <t>Fakturamottagare, namn</t>
  </si>
  <si>
    <t>Gatuadress</t>
  </si>
  <si>
    <t>Postadress</t>
  </si>
  <si>
    <t>Gatuadress 2</t>
  </si>
  <si>
    <t>Välj fliken Granska / Ta bort bladets skydd.</t>
  </si>
  <si>
    <t>För att ta bort bladets skydd:</t>
  </si>
  <si>
    <t>Inget lösenord har använts.</t>
  </si>
  <si>
    <t>Företagets säte:</t>
  </si>
  <si>
    <t>Meddelande:</t>
  </si>
  <si>
    <t>Service</t>
  </si>
  <si>
    <t>tim</t>
  </si>
  <si>
    <t>Plats för logga</t>
  </si>
  <si>
    <t>Fyll i aktuella uppgifter om ditt företag ovan.</t>
  </si>
  <si>
    <t>Dessa kolumner till höger om fakturan skrivs inte ut.</t>
  </si>
  <si>
    <t>Kopia</t>
  </si>
  <si>
    <t xml:space="preserve">www.vivekasfiffigamallar.se </t>
  </si>
  <si>
    <t>Företaget AB</t>
  </si>
  <si>
    <t>Gatan 1</t>
  </si>
  <si>
    <t>1213-4567</t>
  </si>
  <si>
    <t>123456-7</t>
  </si>
  <si>
    <t>123 456 78 90</t>
  </si>
  <si>
    <t>SE555555555501</t>
  </si>
  <si>
    <t>19555555-5555</t>
  </si>
  <si>
    <t>info@bolaget.se</t>
  </si>
  <si>
    <t>www.bolaget.se</t>
  </si>
  <si>
    <t>Staden</t>
  </si>
  <si>
    <t>070-123 45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</si>
</sst>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#,##0.00;"/>
    <numFmt numFmtId="165" formatCode="000\ 00"/>
    <numFmt numFmtId="166" formatCode="0;0;"/>
    <numFmt numFmtId="167" formatCode="yyyy/mm/dd;yyyy/mm/dd;"/>
  </numFmts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7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hair">
        <color auto="1"/>
      </top>
      <bottom/>
      <diagonal/>
    </border>
    <border>
      <left style="thick">
        <color theme="0" tint="-0.14996795556505021"/>
      </left>
      <right/>
      <top style="thick">
        <color theme="0" tint="-0.14996795556505021"/>
      </top>
      <bottom/>
      <diagonal/>
    </border>
    <border>
      <left/>
      <right/>
      <top style="thick">
        <color theme="0" tint="-0.14996795556505021"/>
      </top>
      <bottom/>
      <diagonal/>
    </border>
    <border>
      <left/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/>
      <top/>
      <bottom/>
      <diagonal/>
    </border>
    <border>
      <left/>
      <right style="thick">
        <color theme="0" tint="-0.14996795556505021"/>
      </right>
      <top/>
      <bottom/>
      <diagonal/>
    </border>
    <border>
      <left style="thick">
        <color theme="0" tint="-0.14996795556505021"/>
      </left>
      <right/>
      <top/>
      <bottom style="thick">
        <color theme="0" tint="-0.14996795556505021"/>
      </bottom>
      <diagonal/>
    </border>
    <border>
      <left/>
      <right/>
      <top/>
      <bottom style="thick">
        <color theme="0" tint="-0.14996795556505021"/>
      </bottom>
      <diagonal/>
    </border>
    <border>
      <left/>
      <right style="thick">
        <color theme="0" tint="-0.14996795556505021"/>
      </right>
      <top/>
      <bottom style="thick">
        <color theme="0" tint="-0.14996795556505021"/>
      </bottom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7" xfId="0" applyBorder="1"/>
    <xf numFmtId="1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indent="1"/>
    </xf>
    <xf numFmtId="0" fontId="6" fillId="0" borderId="0" xfId="0" applyFont="1" applyAlignment="1">
      <alignment vertical="top"/>
    </xf>
    <xf numFmtId="166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indent="1"/>
    </xf>
    <xf numFmtId="0" fontId="0" fillId="0" borderId="6" xfId="0" applyBorder="1"/>
    <xf numFmtId="0" fontId="1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" fontId="3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/>
    <xf numFmtId="0" fontId="5" fillId="0" borderId="4" xfId="0" applyFont="1" applyBorder="1"/>
    <xf numFmtId="0" fontId="5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5" xfId="0" applyFont="1" applyBorder="1"/>
    <xf numFmtId="0" fontId="5" fillId="0" borderId="0" xfId="0" applyFont="1"/>
    <xf numFmtId="0" fontId="2" fillId="0" borderId="4" xfId="0" applyFont="1" applyBorder="1"/>
    <xf numFmtId="0" fontId="7" fillId="0" borderId="0" xfId="0" applyFont="1"/>
    <xf numFmtId="0" fontId="2" fillId="0" borderId="5" xfId="0" applyFont="1" applyBorder="1"/>
    <xf numFmtId="0" fontId="2" fillId="0" borderId="0" xfId="0" applyFont="1" applyAlignment="1">
      <alignment horizontal="left"/>
    </xf>
    <xf numFmtId="0" fontId="6" fillId="0" borderId="4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5" xfId="0" applyFont="1" applyBorder="1"/>
    <xf numFmtId="0" fontId="0" fillId="0" borderId="8" xfId="0" applyBorder="1"/>
    <xf numFmtId="0" fontId="8" fillId="0" borderId="0" xfId="0" applyFont="1"/>
    <xf numFmtId="0" fontId="8" fillId="0" borderId="2" xfId="0" applyFont="1" applyBorder="1"/>
    <xf numFmtId="0" fontId="8" fillId="0" borderId="0" xfId="0" applyFont="1" applyAlignment="1">
      <alignment horizontal="left"/>
    </xf>
    <xf numFmtId="0" fontId="11" fillId="0" borderId="0" xfId="0" applyFont="1"/>
    <xf numFmtId="0" fontId="2" fillId="0" borderId="12" xfId="0" applyFont="1" applyBorder="1" applyAlignment="1">
      <alignment horizontal="left"/>
    </xf>
    <xf numFmtId="0" fontId="2" fillId="0" borderId="12" xfId="0" applyFont="1" applyBorder="1"/>
    <xf numFmtId="0" fontId="0" fillId="0" borderId="12" xfId="0" applyBorder="1"/>
    <xf numFmtId="14" fontId="2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/>
    <xf numFmtId="0" fontId="0" fillId="0" borderId="12" xfId="0" applyBorder="1" applyAlignment="1">
      <alignment horizontal="left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3" xfId="0" applyFont="1" applyBorder="1"/>
    <xf numFmtId="0" fontId="8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20" xfId="0" applyFont="1" applyBorder="1"/>
    <xf numFmtId="0" fontId="0" fillId="0" borderId="14" xfId="0" applyBorder="1"/>
    <xf numFmtId="0" fontId="13" fillId="0" borderId="14" xfId="0" applyFont="1" applyBorder="1"/>
    <xf numFmtId="0" fontId="10" fillId="3" borderId="10" xfId="0" applyFont="1" applyFill="1" applyBorder="1"/>
    <xf numFmtId="0" fontId="10" fillId="3" borderId="11" xfId="0" applyFont="1" applyFill="1" applyBorder="1"/>
    <xf numFmtId="0" fontId="6" fillId="2" borderId="21" xfId="0" applyFont="1" applyFill="1" applyBorder="1"/>
    <xf numFmtId="0" fontId="6" fillId="2" borderId="22" xfId="0" applyFont="1" applyFill="1" applyBorder="1" applyProtection="1">
      <protection locked="0"/>
    </xf>
    <xf numFmtId="0" fontId="6" fillId="0" borderId="23" xfId="0" applyFont="1" applyBorder="1"/>
    <xf numFmtId="0" fontId="6" fillId="0" borderId="24" xfId="0" applyFont="1" applyBorder="1" applyAlignment="1" applyProtection="1">
      <alignment horizontal="left"/>
      <protection locked="0"/>
    </xf>
    <xf numFmtId="0" fontId="6" fillId="2" borderId="23" xfId="0" applyFont="1" applyFill="1" applyBorder="1" applyAlignment="1">
      <alignment horizontal="left"/>
    </xf>
    <xf numFmtId="0" fontId="6" fillId="2" borderId="24" xfId="0" applyFont="1" applyFill="1" applyBorder="1" applyAlignment="1" applyProtection="1">
      <alignment horizontal="left"/>
      <protection locked="0"/>
    </xf>
    <xf numFmtId="0" fontId="6" fillId="2" borderId="23" xfId="0" applyFont="1" applyFill="1" applyBorder="1"/>
    <xf numFmtId="0" fontId="0" fillId="0" borderId="23" xfId="0" applyBorder="1"/>
    <xf numFmtId="0" fontId="6" fillId="2" borderId="24" xfId="0" applyFont="1" applyFill="1" applyBorder="1" applyProtection="1">
      <protection locked="0"/>
    </xf>
    <xf numFmtId="0" fontId="6" fillId="0" borderId="24" xfId="0" applyFont="1" applyBorder="1" applyProtection="1">
      <protection locked="0"/>
    </xf>
    <xf numFmtId="9" fontId="6" fillId="0" borderId="24" xfId="0" applyNumberFormat="1" applyFont="1" applyBorder="1" applyAlignment="1" applyProtection="1">
      <alignment horizontal="left"/>
      <protection locked="0"/>
    </xf>
    <xf numFmtId="0" fontId="6" fillId="4" borderId="23" xfId="0" applyFont="1" applyFill="1" applyBorder="1"/>
    <xf numFmtId="0" fontId="6" fillId="4" borderId="24" xfId="0" applyFont="1" applyFill="1" applyBorder="1" applyAlignment="1" applyProtection="1">
      <alignment horizontal="left"/>
      <protection locked="0"/>
    </xf>
    <xf numFmtId="0" fontId="0" fillId="4" borderId="23" xfId="0" applyFill="1" applyBorder="1"/>
    <xf numFmtId="1" fontId="6" fillId="4" borderId="24" xfId="0" applyNumberFormat="1" applyFont="1" applyFill="1" applyBorder="1" applyAlignment="1" applyProtection="1">
      <alignment horizontal="left"/>
      <protection locked="0"/>
    </xf>
    <xf numFmtId="0" fontId="6" fillId="4" borderId="24" xfId="0" applyFont="1" applyFill="1" applyBorder="1" applyProtection="1">
      <protection locked="0"/>
    </xf>
    <xf numFmtId="0" fontId="6" fillId="0" borderId="23" xfId="0" applyFont="1" applyBorder="1" applyProtection="1">
      <protection locked="0"/>
    </xf>
    <xf numFmtId="0" fontId="6" fillId="4" borderId="25" xfId="0" applyFont="1" applyFill="1" applyBorder="1" applyAlignment="1">
      <alignment horizontal="left"/>
    </xf>
    <xf numFmtId="0" fontId="6" fillId="4" borderId="26" xfId="0" applyFont="1" applyFill="1" applyBorder="1" applyAlignment="1" applyProtection="1">
      <alignment horizontal="left"/>
      <protection locked="0"/>
    </xf>
    <xf numFmtId="0" fontId="14" fillId="0" borderId="0" xfId="1" applyFill="1"/>
    <xf numFmtId="166" fontId="2" fillId="0" borderId="0" xfId="0" applyNumberFormat="1" applyFont="1" applyAlignment="1">
      <alignment horizontal="left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indent="1"/>
    </xf>
    <xf numFmtId="165" fontId="6" fillId="0" borderId="24" xfId="0" applyNumberFormat="1" applyFont="1" applyBorder="1" applyAlignment="1" applyProtection="1">
      <alignment horizontal="left"/>
      <protection locked="0"/>
    </xf>
    <xf numFmtId="0" fontId="0" fillId="4" borderId="24" xfId="0" applyFill="1" applyBorder="1"/>
    <xf numFmtId="3" fontId="6" fillId="0" borderId="24" xfId="0" applyNumberFormat="1" applyFont="1" applyBorder="1" applyProtection="1">
      <protection locked="0"/>
    </xf>
    <xf numFmtId="0" fontId="0" fillId="0" borderId="24" xfId="0" applyBorder="1"/>
    <xf numFmtId="0" fontId="2" fillId="0" borderId="0" xfId="0" applyFont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0" fillId="0" borderId="27" xfId="0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0" fillId="0" borderId="28" xfId="0" applyBorder="1" applyAlignment="1">
      <alignment horizontal="left"/>
    </xf>
    <xf numFmtId="164" fontId="2" fillId="0" borderId="0" xfId="0" applyNumberFormat="1" applyFont="1"/>
    <xf numFmtId="0" fontId="0" fillId="0" borderId="0" xfId="0"/>
    <xf numFmtId="0" fontId="0" fillId="0" borderId="0" xfId="0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/>
    <xf numFmtId="0" fontId="5" fillId="0" borderId="9" xfId="0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2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9" fontId="2" fillId="0" borderId="0" xfId="0" applyNumberFormat="1" applyFont="1" applyAlignment="1">
      <alignment horizontal="right" indent="1"/>
    </xf>
    <xf numFmtId="9" fontId="2" fillId="0" borderId="5" xfId="0" applyNumberFormat="1" applyFont="1" applyBorder="1" applyAlignment="1">
      <alignment horizontal="right" indent="1"/>
    </xf>
    <xf numFmtId="14" fontId="2" fillId="0" borderId="0" xfId="0" applyNumberFormat="1" applyFont="1" applyAlignment="1" applyProtection="1">
      <alignment horizontal="right" indent="1"/>
      <protection locked="0"/>
    </xf>
    <xf numFmtId="0" fontId="2" fillId="0" borderId="0" xfId="0" applyFont="1" applyAlignment="1" applyProtection="1">
      <alignment horizontal="right" indent="1"/>
      <protection locked="0"/>
    </xf>
    <xf numFmtId="0" fontId="2" fillId="0" borderId="5" xfId="0" applyFont="1" applyBorder="1" applyAlignment="1" applyProtection="1">
      <alignment horizontal="right" indent="1"/>
      <protection locked="0"/>
    </xf>
    <xf numFmtId="167" fontId="2" fillId="0" borderId="0" xfId="0" applyNumberFormat="1" applyFont="1" applyAlignment="1" applyProtection="1">
      <alignment horizontal="right" vertical="center" indent="1"/>
      <protection locked="0"/>
    </xf>
    <xf numFmtId="167" fontId="2" fillId="0" borderId="0" xfId="0" applyNumberFormat="1" applyFont="1" applyAlignment="1" applyProtection="1">
      <alignment horizontal="right" indent="1"/>
      <protection locked="0"/>
    </xf>
    <xf numFmtId="167" fontId="2" fillId="0" borderId="5" xfId="0" applyNumberFormat="1" applyFont="1" applyBorder="1" applyAlignment="1" applyProtection="1">
      <alignment horizontal="right" indent="1"/>
      <protection locked="0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right" vertical="center" indent="1"/>
    </xf>
    <xf numFmtId="4" fontId="3" fillId="0" borderId="5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horizontal="left" vertical="center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 horizontal="right" vertical="center"/>
    </xf>
    <xf numFmtId="165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0" xfId="0" applyNumberFormat="1" applyFont="1"/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" fontId="6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2" fillId="0" borderId="28" xfId="0" applyNumberFormat="1" applyFont="1" applyBorder="1" applyAlignment="1">
      <alignment horizontal="left"/>
    </xf>
    <xf numFmtId="166" fontId="0" fillId="0" borderId="0" xfId="0" applyNumberFormat="1" applyAlignment="1">
      <alignment horizontal="left" vertical="top" wrapText="1"/>
    </xf>
    <xf numFmtId="166" fontId="0" fillId="0" borderId="19" xfId="0" applyNumberFormat="1" applyBorder="1" applyAlignment="1">
      <alignment horizontal="left" vertical="top" wrapText="1"/>
    </xf>
    <xf numFmtId="166" fontId="2" fillId="0" borderId="27" xfId="0" applyNumberFormat="1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right" indent="1"/>
    </xf>
    <xf numFmtId="0" fontId="2" fillId="0" borderId="5" xfId="0" applyFont="1" applyBorder="1" applyAlignment="1">
      <alignment horizontal="right" indent="1"/>
    </xf>
    <xf numFmtId="165" fontId="0" fillId="0" borderId="0" xfId="0" applyNumberFormat="1" applyAlignment="1">
      <alignment horizontal="left"/>
    </xf>
    <xf numFmtId="0" fontId="2" fillId="0" borderId="0" xfId="0" applyFont="1"/>
    <xf numFmtId="0" fontId="2" fillId="0" borderId="5" xfId="0" applyFont="1" applyBorder="1"/>
    <xf numFmtId="167" fontId="2" fillId="0" borderId="0" xfId="0" applyNumberFormat="1" applyFont="1" applyAlignment="1">
      <alignment horizontal="right" vertical="center" indent="1"/>
    </xf>
    <xf numFmtId="167" fontId="2" fillId="0" borderId="0" xfId="0" applyNumberFormat="1" applyFont="1" applyAlignment="1">
      <alignment horizontal="right" indent="1"/>
    </xf>
    <xf numFmtId="167" fontId="2" fillId="0" borderId="5" xfId="0" applyNumberFormat="1" applyFont="1" applyBorder="1" applyAlignment="1">
      <alignment horizontal="right" indent="1"/>
    </xf>
    <xf numFmtId="9" fontId="2" fillId="0" borderId="0" xfId="0" applyNumberFormat="1" applyFont="1" applyAlignment="1">
      <alignment horizontal="right" vertical="center" indent="1"/>
    </xf>
    <xf numFmtId="9" fontId="2" fillId="0" borderId="5" xfId="0" applyNumberFormat="1" applyFont="1" applyBorder="1" applyAlignment="1">
      <alignment horizontal="right" vertical="center" inden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</xdr:colOff>
      <xdr:row>1</xdr:row>
      <xdr:rowOff>12700</xdr:rowOff>
    </xdr:from>
    <xdr:ext cx="2749550" cy="375680"/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350" y="177800"/>
          <a:ext cx="2749550" cy="37568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sv-SE" sz="2400">
              <a:solidFill>
                <a:srgbClr val="002060"/>
              </a:solidFill>
              <a:effectLst>
                <a:outerShdw blurRad="50800" dist="63500" dir="18900000" algn="bl" rotWithShape="0">
                  <a:prstClr val="black">
                    <a:alpha val="40000"/>
                  </a:prstClr>
                </a:outerShdw>
              </a:effectLst>
            </a:rPr>
            <a:t>Företaget Bolaget AB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</xdr:colOff>
      <xdr:row>1</xdr:row>
      <xdr:rowOff>12700</xdr:rowOff>
    </xdr:from>
    <xdr:ext cx="2749550" cy="375680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350" y="180340"/>
          <a:ext cx="2749550" cy="37568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sv-SE" sz="2400">
              <a:solidFill>
                <a:srgbClr val="002060"/>
              </a:solidFill>
              <a:effectLst>
                <a:outerShdw blurRad="50800" dist="63500" dir="18900000" algn="bl" rotWithShape="0">
                  <a:prstClr val="black">
                    <a:alpha val="40000"/>
                  </a:prstClr>
                </a:outerShdw>
              </a:effectLst>
            </a:rPr>
            <a:t>Företaget Bolaget AB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ivekasfiffigamallar.s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2"/>
  <sheetViews>
    <sheetView showGridLines="0" zoomScale="102" zoomScaleNormal="102" workbookViewId="0"/>
  </sheetViews>
  <sheetFormatPr defaultColWidth="8.85546875" defaultRowHeight="12.75" x14ac:dyDescent="0.2"/>
  <cols>
    <col min="1" max="1" width="1.140625" customWidth="1"/>
    <col min="2" max="24" width="2.7109375" customWidth="1"/>
    <col min="25" max="25" width="2.5703125" customWidth="1"/>
    <col min="26" max="33" width="2.7109375" customWidth="1"/>
    <col min="34" max="34" width="1.140625" customWidth="1"/>
    <col min="35" max="35" width="2.85546875" customWidth="1"/>
    <col min="36" max="36" width="16.85546875" style="2" customWidth="1"/>
    <col min="37" max="37" width="18.42578125" style="2" customWidth="1"/>
    <col min="38" max="38" width="8.85546875" style="2"/>
  </cols>
  <sheetData>
    <row r="1" spans="1:37" ht="13.15" customHeight="1" x14ac:dyDescent="0.2">
      <c r="AJ1" s="70" t="s">
        <v>11</v>
      </c>
      <c r="AK1" s="71" t="s">
        <v>47</v>
      </c>
    </row>
    <row r="2" spans="1:37" ht="13.15" customHeight="1" x14ac:dyDescent="0.2">
      <c r="X2" s="138" t="str">
        <f>AK2</f>
        <v>Faktura</v>
      </c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J2" s="72" t="s">
        <v>37</v>
      </c>
      <c r="AK2" s="73" t="s">
        <v>0</v>
      </c>
    </row>
    <row r="3" spans="1:37" ht="13.15" customHeight="1" x14ac:dyDescent="0.2">
      <c r="G3" t="s">
        <v>64</v>
      </c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J3" s="74" t="s">
        <v>36</v>
      </c>
      <c r="AK3" s="75">
        <v>30</v>
      </c>
    </row>
    <row r="4" spans="1:37" s="2" customFormat="1" ht="13.15" customHeight="1" x14ac:dyDescent="0.2">
      <c r="AH4" s="2">
        <v>33</v>
      </c>
      <c r="AJ4" s="76" t="s">
        <v>35</v>
      </c>
      <c r="AK4" s="77">
        <v>25</v>
      </c>
    </row>
    <row r="5" spans="1:37" ht="13.15" customHeight="1" x14ac:dyDescent="0.2">
      <c r="V5" s="1"/>
      <c r="AJ5" s="74" t="s">
        <v>34</v>
      </c>
      <c r="AK5" s="75" t="s">
        <v>69</v>
      </c>
    </row>
    <row r="6" spans="1:37" ht="13.15" customHeight="1" x14ac:dyDescent="0.2">
      <c r="AJ6" s="83" t="s">
        <v>33</v>
      </c>
      <c r="AK6" s="84" t="s">
        <v>70</v>
      </c>
    </row>
    <row r="7" spans="1:37" ht="13.15" customHeight="1" thickBot="1" x14ac:dyDescent="0.25">
      <c r="V7" s="115" t="s">
        <v>53</v>
      </c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J7" s="74" t="s">
        <v>32</v>
      </c>
      <c r="AK7" s="96">
        <v>11111</v>
      </c>
    </row>
    <row r="8" spans="1:37" ht="5.0999999999999996" customHeight="1" thickTop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J8" s="85"/>
      <c r="AK8" s="97"/>
    </row>
    <row r="9" spans="1:37" ht="13.15" customHeight="1" x14ac:dyDescent="0.2">
      <c r="A9" s="11"/>
      <c r="B9" s="3" t="s">
        <v>24</v>
      </c>
      <c r="C9" s="12"/>
      <c r="D9" s="12"/>
      <c r="E9" s="12"/>
      <c r="F9" s="12"/>
      <c r="G9" s="12"/>
      <c r="H9" s="12"/>
      <c r="I9" s="12"/>
      <c r="J9" s="93"/>
      <c r="K9" s="123">
        <f ca="1">TODAY()</f>
        <v>44964</v>
      </c>
      <c r="L9" s="124"/>
      <c r="M9" s="124"/>
      <c r="N9" s="124"/>
      <c r="O9" s="125"/>
      <c r="V9" s="115" t="s">
        <v>54</v>
      </c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J9" s="74" t="s">
        <v>16</v>
      </c>
      <c r="AK9" s="75" t="s">
        <v>78</v>
      </c>
    </row>
    <row r="10" spans="1:37" ht="13.15" customHeight="1" x14ac:dyDescent="0.2">
      <c r="A10" s="11"/>
      <c r="B10" s="3" t="s">
        <v>25</v>
      </c>
      <c r="C10" s="12"/>
      <c r="D10" s="12"/>
      <c r="E10" s="12"/>
      <c r="F10" s="12"/>
      <c r="G10" s="12"/>
      <c r="H10" s="12"/>
      <c r="I10" s="12"/>
      <c r="J10" s="12"/>
      <c r="K10" s="95"/>
      <c r="L10" s="124">
        <v>12345</v>
      </c>
      <c r="M10" s="124"/>
      <c r="N10" s="124"/>
      <c r="O10" s="125"/>
      <c r="P10" s="13"/>
      <c r="Q10" s="14"/>
      <c r="R10" s="14"/>
      <c r="S10" s="15"/>
      <c r="V10" s="115" t="s">
        <v>56</v>
      </c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J10" s="78" t="s">
        <v>19</v>
      </c>
      <c r="AK10" s="80" t="s">
        <v>72</v>
      </c>
    </row>
    <row r="11" spans="1:37" ht="13.15" customHeight="1" x14ac:dyDescent="0.2">
      <c r="A11" s="11"/>
      <c r="B11" s="3" t="s">
        <v>26</v>
      </c>
      <c r="C11" s="12"/>
      <c r="D11" s="12"/>
      <c r="E11" s="12"/>
      <c r="F11" s="12"/>
      <c r="G11" s="12"/>
      <c r="H11" s="12"/>
      <c r="I11" s="12"/>
      <c r="J11" s="12"/>
      <c r="K11" s="95"/>
      <c r="L11" s="124">
        <v>999</v>
      </c>
      <c r="M11" s="124"/>
      <c r="N11" s="124"/>
      <c r="O11" s="125"/>
      <c r="P11" s="13"/>
      <c r="Q11" s="14"/>
      <c r="R11" s="14"/>
      <c r="V11" s="137">
        <v>12345</v>
      </c>
      <c r="W11" s="106"/>
      <c r="X11" s="106"/>
      <c r="Y11" s="115" t="s">
        <v>55</v>
      </c>
      <c r="Z11" s="115"/>
      <c r="AA11" s="115"/>
      <c r="AB11" s="115"/>
      <c r="AC11" s="115"/>
      <c r="AD11" s="115"/>
      <c r="AE11" s="115"/>
      <c r="AF11" s="115"/>
      <c r="AG11" s="115"/>
      <c r="AJ11" s="74" t="s">
        <v>20</v>
      </c>
      <c r="AK11" s="81" t="s">
        <v>71</v>
      </c>
    </row>
    <row r="12" spans="1:37" ht="13.15" customHeight="1" x14ac:dyDescent="0.2">
      <c r="A12" s="11"/>
      <c r="B12" s="3" t="s">
        <v>43</v>
      </c>
      <c r="C12" s="12"/>
      <c r="D12" s="12"/>
      <c r="E12" s="12"/>
      <c r="F12" s="12"/>
      <c r="G12" s="12"/>
      <c r="H12" s="12"/>
      <c r="I12" s="12"/>
      <c r="J12" s="12"/>
      <c r="K12" s="100">
        <f>AK3</f>
        <v>30</v>
      </c>
      <c r="L12" s="119" t="s">
        <v>44</v>
      </c>
      <c r="M12" s="119"/>
      <c r="N12" s="119"/>
      <c r="O12" s="120"/>
      <c r="P12" s="13"/>
      <c r="Q12" s="14"/>
      <c r="R12" s="14"/>
      <c r="AH12" s="16"/>
      <c r="AJ12" s="78" t="s">
        <v>18</v>
      </c>
      <c r="AK12" s="80" t="s">
        <v>73</v>
      </c>
    </row>
    <row r="13" spans="1:37" ht="13.15" customHeight="1" x14ac:dyDescent="0.2">
      <c r="A13" s="11"/>
      <c r="B13" s="3" t="s">
        <v>45</v>
      </c>
      <c r="C13" s="12"/>
      <c r="D13" s="12"/>
      <c r="E13" s="12"/>
      <c r="F13" s="12"/>
      <c r="G13" s="12"/>
      <c r="H13" s="17"/>
      <c r="I13" s="12"/>
      <c r="J13" s="93"/>
      <c r="K13" s="126">
        <f ca="1">IF(K9&lt;&gt;0,K9+K12,"")</f>
        <v>44994</v>
      </c>
      <c r="L13" s="127"/>
      <c r="M13" s="127"/>
      <c r="N13" s="127"/>
      <c r="O13" s="128"/>
      <c r="P13" s="13"/>
      <c r="Q13" s="14"/>
      <c r="R13" s="14"/>
      <c r="AJ13" s="74" t="s">
        <v>28</v>
      </c>
      <c r="AK13" s="81" t="s">
        <v>75</v>
      </c>
    </row>
    <row r="14" spans="1:37" ht="13.15" customHeight="1" x14ac:dyDescent="0.2">
      <c r="A14" s="11"/>
      <c r="B14" s="3" t="str">
        <f>IF(AK15&lt;&gt;0,AJ15,"")</f>
        <v>Dröjsmålsränta:</v>
      </c>
      <c r="C14" s="12"/>
      <c r="D14" s="12"/>
      <c r="E14" s="12"/>
      <c r="F14" s="12"/>
      <c r="G14" s="12"/>
      <c r="H14" s="12"/>
      <c r="I14" s="12"/>
      <c r="J14" s="12"/>
      <c r="K14" s="95"/>
      <c r="L14" s="121">
        <v>0.15</v>
      </c>
      <c r="M14" s="121"/>
      <c r="N14" s="121"/>
      <c r="O14" s="122"/>
      <c r="P14" s="13"/>
      <c r="Q14" s="14"/>
      <c r="R14" s="14"/>
      <c r="AJ14" s="83" t="s">
        <v>27</v>
      </c>
      <c r="AK14" s="86" t="s">
        <v>74</v>
      </c>
    </row>
    <row r="15" spans="1:37" ht="13.15" customHeight="1" x14ac:dyDescent="0.2">
      <c r="A15" s="11"/>
      <c r="B15" s="19" t="s">
        <v>1</v>
      </c>
      <c r="C15" s="18"/>
      <c r="D15" s="18"/>
      <c r="E15" s="18"/>
      <c r="F15" s="18"/>
      <c r="G15" s="18"/>
      <c r="H15" s="18"/>
      <c r="I15" s="130">
        <f>AC46</f>
        <v>6703</v>
      </c>
      <c r="J15" s="130"/>
      <c r="K15" s="130"/>
      <c r="L15" s="130"/>
      <c r="M15" s="130"/>
      <c r="N15" s="130"/>
      <c r="O15" s="131"/>
      <c r="P15" s="13"/>
      <c r="Q15" s="20"/>
      <c r="R15" s="20"/>
      <c r="AJ15" s="74" t="s">
        <v>46</v>
      </c>
      <c r="AK15" s="82">
        <v>0.11</v>
      </c>
    </row>
    <row r="16" spans="1:37" ht="5.0999999999999996" customHeight="1" thickBot="1" x14ac:dyDescent="0.25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25"/>
      <c r="N16" s="25"/>
      <c r="O16" s="26"/>
      <c r="P16" s="13"/>
      <c r="Q16" s="20"/>
      <c r="R16" s="20"/>
      <c r="AJ16" s="85"/>
      <c r="AK16" s="97"/>
    </row>
    <row r="17" spans="1:38" ht="13.15" customHeight="1" thickTop="1" x14ac:dyDescent="0.2">
      <c r="P17" s="27"/>
      <c r="Q17" s="28"/>
      <c r="R17" s="28"/>
      <c r="AJ17" s="74" t="s">
        <v>29</v>
      </c>
      <c r="AK17" s="98" t="s">
        <v>79</v>
      </c>
    </row>
    <row r="18" spans="1:38" ht="13.15" customHeight="1" thickBot="1" x14ac:dyDescent="0.25">
      <c r="P18" s="27"/>
      <c r="Q18" s="28"/>
      <c r="R18" s="28"/>
      <c r="AJ18" s="83" t="s">
        <v>30</v>
      </c>
      <c r="AK18" s="87" t="s">
        <v>76</v>
      </c>
    </row>
    <row r="19" spans="1:38" ht="5.0999999999999996" customHeight="1" thickTop="1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J19" s="79"/>
      <c r="AK19" s="99"/>
    </row>
    <row r="20" spans="1:38" s="31" customFormat="1" ht="13.15" customHeight="1" x14ac:dyDescent="0.2">
      <c r="A20" s="29"/>
      <c r="B20" s="132" t="s">
        <v>2</v>
      </c>
      <c r="C20" s="133"/>
      <c r="D20" s="133"/>
      <c r="E20" s="133"/>
      <c r="F20" s="133"/>
      <c r="G20" s="133"/>
      <c r="H20" s="134" t="s">
        <v>40</v>
      </c>
      <c r="I20" s="103"/>
      <c r="J20" s="103"/>
      <c r="K20" s="103"/>
      <c r="L20" s="103"/>
      <c r="M20" s="103"/>
      <c r="N20" s="103"/>
      <c r="O20" s="103"/>
      <c r="P20" s="103"/>
      <c r="Q20" s="103"/>
      <c r="R20" s="132" t="s">
        <v>6</v>
      </c>
      <c r="S20" s="104"/>
      <c r="T20" s="104"/>
      <c r="U20" s="104"/>
      <c r="V20" s="103" t="s">
        <v>40</v>
      </c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30"/>
      <c r="AJ20" s="78" t="s">
        <v>22</v>
      </c>
      <c r="AK20" s="80" t="s">
        <v>77</v>
      </c>
      <c r="AL20" s="4"/>
    </row>
    <row r="21" spans="1:38" s="31" customFormat="1" ht="13.15" customHeight="1" x14ac:dyDescent="0.2">
      <c r="A21" s="29"/>
      <c r="B21" s="132" t="s">
        <v>3</v>
      </c>
      <c r="C21" s="133"/>
      <c r="D21" s="133"/>
      <c r="E21" s="133"/>
      <c r="F21" s="133"/>
      <c r="G21" s="133"/>
      <c r="H21" s="134">
        <v>11111111</v>
      </c>
      <c r="I21" s="134"/>
      <c r="J21" s="134"/>
      <c r="K21" s="134"/>
      <c r="L21" s="134"/>
      <c r="M21" s="103"/>
      <c r="N21" s="103"/>
      <c r="O21" s="103"/>
      <c r="P21" s="103"/>
      <c r="Q21" s="103"/>
      <c r="R21" s="135"/>
      <c r="S21" s="106"/>
      <c r="T21" s="106"/>
      <c r="U21" s="106"/>
      <c r="V21" s="103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30"/>
      <c r="AJ21" s="88" t="s">
        <v>60</v>
      </c>
      <c r="AK21" s="81" t="s">
        <v>78</v>
      </c>
      <c r="AL21" s="4"/>
    </row>
    <row r="22" spans="1:38" s="31" customFormat="1" ht="13.15" customHeight="1" x14ac:dyDescent="0.2">
      <c r="A22" s="29"/>
      <c r="B22" s="132" t="s">
        <v>4</v>
      </c>
      <c r="C22" s="133"/>
      <c r="D22" s="133"/>
      <c r="E22" s="133"/>
      <c r="F22" s="133"/>
      <c r="G22" s="133"/>
      <c r="H22" s="134" t="s">
        <v>8</v>
      </c>
      <c r="I22" s="103"/>
      <c r="J22" s="103"/>
      <c r="K22" s="103"/>
      <c r="L22" s="103"/>
      <c r="M22" s="103"/>
      <c r="N22" s="103"/>
      <c r="O22" s="103"/>
      <c r="P22" s="103"/>
      <c r="Q22" s="103"/>
      <c r="R22" s="3" t="s">
        <v>7</v>
      </c>
      <c r="V22" s="136">
        <v>44890</v>
      </c>
      <c r="W22" s="136"/>
      <c r="X22" s="136"/>
      <c r="Y22" s="136"/>
      <c r="Z22" s="129"/>
      <c r="AA22" s="104"/>
      <c r="AB22" s="104"/>
      <c r="AC22" s="104"/>
      <c r="AD22" s="104"/>
      <c r="AE22" s="104"/>
      <c r="AF22" s="104"/>
      <c r="AG22" s="104"/>
      <c r="AH22" s="30"/>
      <c r="AJ22" s="89" t="s">
        <v>48</v>
      </c>
      <c r="AK22" s="90" t="s">
        <v>23</v>
      </c>
      <c r="AL22" s="4"/>
    </row>
    <row r="23" spans="1:38" s="31" customFormat="1" ht="13.15" customHeight="1" x14ac:dyDescent="0.2">
      <c r="A23" s="29"/>
      <c r="B23" s="132" t="s">
        <v>5</v>
      </c>
      <c r="C23" s="133"/>
      <c r="D23" s="133"/>
      <c r="E23" s="133"/>
      <c r="F23" s="133"/>
      <c r="G23" s="133"/>
      <c r="H23" s="134" t="s">
        <v>9</v>
      </c>
      <c r="I23" s="103"/>
      <c r="J23" s="103"/>
      <c r="K23" s="103"/>
      <c r="L23" s="103"/>
      <c r="M23" s="103"/>
      <c r="N23" s="103"/>
      <c r="O23" s="103"/>
      <c r="P23" s="103"/>
      <c r="Q23" s="103"/>
      <c r="R23" s="135"/>
      <c r="S23" s="106"/>
      <c r="T23" s="106"/>
      <c r="U23" s="106"/>
      <c r="V23" s="103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30"/>
      <c r="AJ23" s="50" t="s">
        <v>66</v>
      </c>
      <c r="AL23" s="4"/>
    </row>
    <row r="24" spans="1:38" ht="7.15" customHeight="1" thickBot="1" x14ac:dyDescent="0.25">
      <c r="A24" s="11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32"/>
      <c r="AJ24"/>
      <c r="AK24"/>
    </row>
    <row r="25" spans="1:38" s="37" customFormat="1" ht="16.350000000000001" customHeight="1" thickBot="1" x14ac:dyDescent="0.25">
      <c r="A25" s="33"/>
      <c r="B25" s="141" t="s">
        <v>10</v>
      </c>
      <c r="C25" s="142"/>
      <c r="D25" s="142"/>
      <c r="E25" s="35"/>
      <c r="F25" s="35"/>
      <c r="G25" s="141" t="s">
        <v>11</v>
      </c>
      <c r="H25" s="142"/>
      <c r="I25" s="142"/>
      <c r="J25" s="142"/>
      <c r="K25" s="142"/>
      <c r="L25" s="142"/>
      <c r="M25" s="142"/>
      <c r="N25" s="141" t="s">
        <v>7</v>
      </c>
      <c r="O25" s="142"/>
      <c r="P25" s="142"/>
      <c r="Q25" s="142"/>
      <c r="R25" s="143" t="s">
        <v>12</v>
      </c>
      <c r="S25" s="144"/>
      <c r="T25" s="34"/>
      <c r="U25" s="34" t="s">
        <v>13</v>
      </c>
      <c r="V25" s="35"/>
      <c r="W25" s="34"/>
      <c r="X25" s="117" t="s">
        <v>50</v>
      </c>
      <c r="Y25" s="118"/>
      <c r="Z25" s="118"/>
      <c r="AA25" s="118"/>
      <c r="AB25" s="35"/>
      <c r="AC25" s="141" t="s">
        <v>49</v>
      </c>
      <c r="AD25" s="142"/>
      <c r="AE25" s="142"/>
      <c r="AF25" s="142"/>
      <c r="AG25" s="142"/>
      <c r="AH25" s="36"/>
      <c r="AJ25" s="43" t="s">
        <v>65</v>
      </c>
    </row>
    <row r="26" spans="1:38" s="1" customFormat="1" ht="16.350000000000001" customHeight="1" x14ac:dyDescent="0.2">
      <c r="A26" s="38"/>
      <c r="B26" s="101">
        <v>1234567890</v>
      </c>
      <c r="C26" s="101"/>
      <c r="D26" s="101"/>
      <c r="E26" s="102"/>
      <c r="F26" s="102"/>
      <c r="G26" s="103" t="s">
        <v>38</v>
      </c>
      <c r="H26" s="106"/>
      <c r="I26" s="106"/>
      <c r="J26" s="106"/>
      <c r="K26" s="106"/>
      <c r="L26" s="106"/>
      <c r="M26" s="106"/>
      <c r="N26" s="105">
        <f t="shared" ref="N26:N43" si="0">IF(G26&lt;&gt;0,$V$22,"")</f>
        <v>44890</v>
      </c>
      <c r="O26" s="105"/>
      <c r="P26" s="105"/>
      <c r="Q26" s="105"/>
      <c r="R26" s="113">
        <v>1</v>
      </c>
      <c r="S26" s="113"/>
      <c r="U26" s="103" t="s">
        <v>15</v>
      </c>
      <c r="V26" s="106"/>
      <c r="X26" s="114">
        <v>118.75</v>
      </c>
      <c r="Y26" s="115"/>
      <c r="Z26" s="115"/>
      <c r="AA26" s="115"/>
      <c r="AB26" s="39"/>
      <c r="AC26" s="109">
        <f>R26*X26</f>
        <v>118.75</v>
      </c>
      <c r="AD26" s="116"/>
      <c r="AE26" s="116"/>
      <c r="AF26" s="116"/>
      <c r="AG26" s="116"/>
      <c r="AH26" s="40"/>
      <c r="AJ26" s="60" t="s">
        <v>51</v>
      </c>
      <c r="AL26" s="2"/>
    </row>
    <row r="27" spans="1:38" s="1" customFormat="1" ht="16.350000000000001" customHeight="1" x14ac:dyDescent="0.2">
      <c r="A27" s="38"/>
      <c r="B27" s="103">
        <v>2222222222</v>
      </c>
      <c r="C27" s="103"/>
      <c r="D27" s="103"/>
      <c r="E27" s="104"/>
      <c r="F27" s="104"/>
      <c r="G27" s="103" t="s">
        <v>39</v>
      </c>
      <c r="H27" s="106"/>
      <c r="I27" s="106"/>
      <c r="J27" s="106"/>
      <c r="K27" s="106"/>
      <c r="L27" s="106"/>
      <c r="M27" s="106"/>
      <c r="N27" s="105">
        <f t="shared" si="0"/>
        <v>44890</v>
      </c>
      <c r="O27" s="105"/>
      <c r="P27" s="105"/>
      <c r="Q27" s="105"/>
      <c r="R27" s="113">
        <v>2</v>
      </c>
      <c r="S27" s="113"/>
      <c r="U27" s="103" t="s">
        <v>15</v>
      </c>
      <c r="V27" s="106"/>
      <c r="X27" s="114">
        <v>123.5</v>
      </c>
      <c r="Y27" s="115"/>
      <c r="Z27" s="115"/>
      <c r="AA27" s="115"/>
      <c r="AB27" s="39"/>
      <c r="AC27" s="109">
        <f>R27*X27</f>
        <v>247</v>
      </c>
      <c r="AD27" s="116"/>
      <c r="AE27" s="116"/>
      <c r="AF27" s="116"/>
      <c r="AG27" s="116"/>
      <c r="AH27" s="40"/>
      <c r="AJ27" s="15" t="s">
        <v>52</v>
      </c>
      <c r="AK27" s="2"/>
      <c r="AL27" s="2"/>
    </row>
    <row r="28" spans="1:38" ht="16.350000000000001" customHeight="1" x14ac:dyDescent="0.2">
      <c r="A28" s="11"/>
      <c r="B28" s="103">
        <v>4444444444</v>
      </c>
      <c r="C28" s="103"/>
      <c r="D28" s="103"/>
      <c r="E28" s="104"/>
      <c r="F28" s="104"/>
      <c r="G28" s="103" t="s">
        <v>41</v>
      </c>
      <c r="H28" s="106"/>
      <c r="I28" s="106"/>
      <c r="J28" s="106"/>
      <c r="K28" s="106"/>
      <c r="L28" s="106"/>
      <c r="M28" s="106"/>
      <c r="N28" s="105">
        <f t="shared" si="0"/>
        <v>44890</v>
      </c>
      <c r="O28" s="105"/>
      <c r="P28" s="105"/>
      <c r="Q28" s="105"/>
      <c r="R28" s="113">
        <v>3</v>
      </c>
      <c r="S28" s="113"/>
      <c r="U28" s="103" t="s">
        <v>15</v>
      </c>
      <c r="V28" s="106"/>
      <c r="X28" s="114">
        <v>175.5</v>
      </c>
      <c r="Y28" s="115"/>
      <c r="Z28" s="115"/>
      <c r="AA28" s="115"/>
      <c r="AB28" s="39"/>
      <c r="AC28" s="109">
        <f t="shared" ref="AC28:AC43" si="1">R28*X28</f>
        <v>526.5</v>
      </c>
      <c r="AD28" s="116"/>
      <c r="AE28" s="116"/>
      <c r="AF28" s="116"/>
      <c r="AG28" s="116"/>
      <c r="AH28" s="32"/>
      <c r="AJ28"/>
    </row>
    <row r="29" spans="1:38" ht="16.350000000000001" customHeight="1" x14ac:dyDescent="0.2">
      <c r="A29" s="11"/>
      <c r="B29" s="103">
        <v>5555555555</v>
      </c>
      <c r="C29" s="103"/>
      <c r="D29" s="103"/>
      <c r="E29" s="104"/>
      <c r="F29" s="104"/>
      <c r="G29" s="103" t="s">
        <v>42</v>
      </c>
      <c r="H29" s="106"/>
      <c r="I29" s="106"/>
      <c r="J29" s="106"/>
      <c r="K29" s="106"/>
      <c r="L29" s="106"/>
      <c r="M29" s="106"/>
      <c r="N29" s="105">
        <f t="shared" si="0"/>
        <v>44890</v>
      </c>
      <c r="O29" s="105"/>
      <c r="P29" s="105"/>
      <c r="Q29" s="105"/>
      <c r="R29" s="113">
        <v>4</v>
      </c>
      <c r="S29" s="113"/>
      <c r="U29" s="103" t="s">
        <v>15</v>
      </c>
      <c r="V29" s="106"/>
      <c r="X29" s="114">
        <v>555</v>
      </c>
      <c r="Y29" s="115"/>
      <c r="Z29" s="115"/>
      <c r="AA29" s="115"/>
      <c r="AB29" s="39"/>
      <c r="AC29" s="109">
        <f>R29*X29</f>
        <v>2220</v>
      </c>
      <c r="AD29" s="116"/>
      <c r="AE29" s="116"/>
      <c r="AF29" s="116"/>
      <c r="AG29" s="116"/>
      <c r="AH29" s="32"/>
      <c r="AJ29" s="43" t="s">
        <v>58</v>
      </c>
    </row>
    <row r="30" spans="1:38" ht="16.350000000000001" customHeight="1" x14ac:dyDescent="0.2">
      <c r="A30" s="11"/>
      <c r="B30" s="103">
        <v>9999999999</v>
      </c>
      <c r="C30" s="103"/>
      <c r="D30" s="103"/>
      <c r="E30" s="104"/>
      <c r="F30" s="104"/>
      <c r="G30" s="103" t="s">
        <v>62</v>
      </c>
      <c r="H30" s="103"/>
      <c r="I30" s="103"/>
      <c r="J30" s="103"/>
      <c r="K30" s="103"/>
      <c r="L30" s="103"/>
      <c r="M30" s="103"/>
      <c r="N30" s="105">
        <f t="shared" si="0"/>
        <v>44890</v>
      </c>
      <c r="O30" s="105"/>
      <c r="P30" s="105"/>
      <c r="Q30" s="105"/>
      <c r="R30" s="113">
        <v>3</v>
      </c>
      <c r="S30" s="113"/>
      <c r="U30" s="103" t="s">
        <v>63</v>
      </c>
      <c r="V30" s="106"/>
      <c r="X30" s="114">
        <v>750</v>
      </c>
      <c r="Y30" s="115"/>
      <c r="Z30" s="115"/>
      <c r="AA30" s="115"/>
      <c r="AB30" s="39"/>
      <c r="AC30" s="109">
        <f t="shared" si="1"/>
        <v>2250</v>
      </c>
      <c r="AD30" s="116"/>
      <c r="AE30" s="116"/>
      <c r="AF30" s="116"/>
      <c r="AG30" s="116"/>
      <c r="AH30" s="32"/>
      <c r="AJ30" s="60" t="s">
        <v>57</v>
      </c>
      <c r="AK30" s="60"/>
      <c r="AL30" s="15"/>
    </row>
    <row r="31" spans="1:38" ht="16.350000000000001" customHeight="1" x14ac:dyDescent="0.2">
      <c r="A31" s="11"/>
      <c r="B31" s="103"/>
      <c r="C31" s="103"/>
      <c r="D31" s="103"/>
      <c r="E31" s="104"/>
      <c r="F31" s="104"/>
      <c r="G31" s="103"/>
      <c r="H31" s="103"/>
      <c r="I31" s="103"/>
      <c r="J31" s="103"/>
      <c r="K31" s="103"/>
      <c r="L31" s="103"/>
      <c r="M31" s="103"/>
      <c r="N31" s="105" t="str">
        <f t="shared" si="0"/>
        <v/>
      </c>
      <c r="O31" s="105"/>
      <c r="P31" s="105"/>
      <c r="Q31" s="105"/>
      <c r="R31" s="113"/>
      <c r="S31" s="113"/>
      <c r="U31" s="103"/>
      <c r="V31" s="106"/>
      <c r="X31" s="114"/>
      <c r="Y31" s="115"/>
      <c r="Z31" s="115"/>
      <c r="AA31" s="115"/>
      <c r="AB31" s="39"/>
      <c r="AC31" s="109">
        <f t="shared" si="1"/>
        <v>0</v>
      </c>
      <c r="AD31" s="116"/>
      <c r="AE31" s="116"/>
      <c r="AF31" s="116"/>
      <c r="AG31" s="116"/>
      <c r="AH31" s="32"/>
      <c r="AJ31" s="15" t="s">
        <v>59</v>
      </c>
      <c r="AK31" s="15"/>
    </row>
    <row r="32" spans="1:38" ht="16.350000000000001" customHeight="1" x14ac:dyDescent="0.2">
      <c r="A32" s="11"/>
      <c r="B32" s="103"/>
      <c r="C32" s="103"/>
      <c r="D32" s="103"/>
      <c r="E32" s="104"/>
      <c r="F32" s="104"/>
      <c r="G32" s="103"/>
      <c r="H32" s="103"/>
      <c r="I32" s="103"/>
      <c r="J32" s="103"/>
      <c r="K32" s="103"/>
      <c r="L32" s="103"/>
      <c r="M32" s="103"/>
      <c r="N32" s="105" t="str">
        <f t="shared" si="0"/>
        <v/>
      </c>
      <c r="O32" s="105"/>
      <c r="P32" s="105"/>
      <c r="Q32" s="105"/>
      <c r="R32" s="113"/>
      <c r="S32" s="113"/>
      <c r="U32" s="103"/>
      <c r="V32" s="106"/>
      <c r="X32" s="114"/>
      <c r="Y32" s="115"/>
      <c r="Z32" s="115"/>
      <c r="AA32" s="115"/>
      <c r="AB32" s="39"/>
      <c r="AC32" s="109">
        <f t="shared" si="1"/>
        <v>0</v>
      </c>
      <c r="AD32" s="116"/>
      <c r="AE32" s="116"/>
      <c r="AF32" s="116"/>
      <c r="AG32" s="116"/>
      <c r="AH32" s="32"/>
      <c r="AJ32" s="91" t="s">
        <v>68</v>
      </c>
    </row>
    <row r="33" spans="1:36" ht="16.350000000000001" customHeight="1" x14ac:dyDescent="0.2">
      <c r="A33" s="11"/>
      <c r="B33" s="103"/>
      <c r="C33" s="103"/>
      <c r="D33" s="103"/>
      <c r="E33" s="104"/>
      <c r="F33" s="104"/>
      <c r="G33" s="103"/>
      <c r="H33" s="103"/>
      <c r="I33" s="103"/>
      <c r="J33" s="103"/>
      <c r="K33" s="103"/>
      <c r="L33" s="103"/>
      <c r="M33" s="103"/>
      <c r="N33" s="105" t="str">
        <f t="shared" si="0"/>
        <v/>
      </c>
      <c r="O33" s="105"/>
      <c r="P33" s="105"/>
      <c r="Q33" s="105"/>
      <c r="R33" s="113"/>
      <c r="S33" s="113"/>
      <c r="U33" s="103"/>
      <c r="V33" s="106"/>
      <c r="X33" s="114"/>
      <c r="Y33" s="115"/>
      <c r="Z33" s="115"/>
      <c r="AA33" s="115"/>
      <c r="AB33" s="39"/>
      <c r="AC33" s="109">
        <f t="shared" si="1"/>
        <v>0</v>
      </c>
      <c r="AD33" s="116"/>
      <c r="AE33" s="116"/>
      <c r="AF33" s="116"/>
      <c r="AG33" s="116"/>
      <c r="AH33" s="32"/>
      <c r="AJ33"/>
    </row>
    <row r="34" spans="1:36" ht="16.350000000000001" customHeight="1" x14ac:dyDescent="0.2">
      <c r="A34" s="11"/>
      <c r="B34" s="103"/>
      <c r="C34" s="103"/>
      <c r="D34" s="103"/>
      <c r="E34" s="104"/>
      <c r="F34" s="104"/>
      <c r="G34" s="103"/>
      <c r="H34" s="106"/>
      <c r="I34" s="106"/>
      <c r="J34" s="106"/>
      <c r="K34" s="106"/>
      <c r="L34" s="106"/>
      <c r="M34" s="106"/>
      <c r="N34" s="105" t="str">
        <f t="shared" si="0"/>
        <v/>
      </c>
      <c r="O34" s="105"/>
      <c r="P34" s="105"/>
      <c r="Q34" s="105"/>
      <c r="R34" s="113"/>
      <c r="S34" s="113"/>
      <c r="U34" s="103"/>
      <c r="V34" s="106"/>
      <c r="X34" s="114"/>
      <c r="Y34" s="115"/>
      <c r="Z34" s="115"/>
      <c r="AA34" s="115"/>
      <c r="AB34" s="39"/>
      <c r="AC34" s="109">
        <f t="shared" si="1"/>
        <v>0</v>
      </c>
      <c r="AD34" s="116"/>
      <c r="AE34" s="116"/>
      <c r="AF34" s="116"/>
      <c r="AG34" s="116"/>
      <c r="AH34" s="32"/>
    </row>
    <row r="35" spans="1:36" ht="16.350000000000001" customHeight="1" x14ac:dyDescent="0.2">
      <c r="A35" s="11"/>
      <c r="B35" s="103"/>
      <c r="C35" s="103"/>
      <c r="D35" s="103"/>
      <c r="E35" s="104"/>
      <c r="F35" s="104"/>
      <c r="G35" s="103"/>
      <c r="H35" s="106"/>
      <c r="I35" s="106"/>
      <c r="J35" s="106"/>
      <c r="K35" s="106"/>
      <c r="L35" s="106"/>
      <c r="M35" s="106"/>
      <c r="N35" s="105" t="str">
        <f t="shared" si="0"/>
        <v/>
      </c>
      <c r="O35" s="105"/>
      <c r="P35" s="105"/>
      <c r="Q35" s="105"/>
      <c r="R35" s="113"/>
      <c r="S35" s="113"/>
      <c r="U35" s="103"/>
      <c r="V35" s="106"/>
      <c r="X35" s="114"/>
      <c r="Y35" s="115"/>
      <c r="Z35" s="115"/>
      <c r="AA35" s="115"/>
      <c r="AB35" s="39"/>
      <c r="AC35" s="109">
        <f t="shared" si="1"/>
        <v>0</v>
      </c>
      <c r="AD35" s="116"/>
      <c r="AE35" s="116"/>
      <c r="AF35" s="116"/>
      <c r="AG35" s="116"/>
      <c r="AH35" s="32"/>
    </row>
    <row r="36" spans="1:36" ht="16.350000000000001" customHeight="1" x14ac:dyDescent="0.2">
      <c r="A36" s="11"/>
      <c r="B36" s="103"/>
      <c r="C36" s="103"/>
      <c r="D36" s="103"/>
      <c r="E36" s="104"/>
      <c r="F36" s="104"/>
      <c r="G36" s="103"/>
      <c r="H36" s="106"/>
      <c r="I36" s="106"/>
      <c r="J36" s="106"/>
      <c r="K36" s="106"/>
      <c r="L36" s="106"/>
      <c r="M36" s="106"/>
      <c r="N36" s="105" t="str">
        <f t="shared" si="0"/>
        <v/>
      </c>
      <c r="O36" s="105"/>
      <c r="P36" s="105"/>
      <c r="Q36" s="105"/>
      <c r="R36" s="113"/>
      <c r="S36" s="113"/>
      <c r="U36" s="103"/>
      <c r="V36" s="106"/>
      <c r="X36" s="114"/>
      <c r="Y36" s="115"/>
      <c r="Z36" s="115"/>
      <c r="AA36" s="115"/>
      <c r="AB36" s="39"/>
      <c r="AC36" s="109">
        <f t="shared" si="1"/>
        <v>0</v>
      </c>
      <c r="AD36" s="116"/>
      <c r="AE36" s="116"/>
      <c r="AF36" s="116"/>
      <c r="AG36" s="116"/>
      <c r="AH36" s="32"/>
    </row>
    <row r="37" spans="1:36" ht="16.350000000000001" customHeight="1" x14ac:dyDescent="0.2">
      <c r="A37" s="11"/>
      <c r="B37" s="103"/>
      <c r="C37" s="103"/>
      <c r="D37" s="103"/>
      <c r="E37" s="104"/>
      <c r="F37" s="104"/>
      <c r="G37" s="103"/>
      <c r="H37" s="106"/>
      <c r="I37" s="106"/>
      <c r="J37" s="106"/>
      <c r="K37" s="106"/>
      <c r="L37" s="106"/>
      <c r="M37" s="106"/>
      <c r="N37" s="105" t="str">
        <f t="shared" si="0"/>
        <v/>
      </c>
      <c r="O37" s="105"/>
      <c r="P37" s="105"/>
      <c r="Q37" s="105"/>
      <c r="R37" s="113"/>
      <c r="S37" s="113"/>
      <c r="U37" s="103"/>
      <c r="V37" s="106"/>
      <c r="X37" s="114"/>
      <c r="Y37" s="115"/>
      <c r="Z37" s="115"/>
      <c r="AA37" s="115"/>
      <c r="AB37" s="39"/>
      <c r="AC37" s="109">
        <f t="shared" si="1"/>
        <v>0</v>
      </c>
      <c r="AD37" s="116"/>
      <c r="AE37" s="116"/>
      <c r="AF37" s="116"/>
      <c r="AG37" s="116"/>
      <c r="AH37" s="32"/>
    </row>
    <row r="38" spans="1:36" ht="16.350000000000001" customHeight="1" x14ac:dyDescent="0.2">
      <c r="A38" s="11"/>
      <c r="B38" s="103"/>
      <c r="C38" s="103"/>
      <c r="D38" s="103"/>
      <c r="E38" s="104"/>
      <c r="F38" s="104"/>
      <c r="G38" s="103"/>
      <c r="H38" s="106"/>
      <c r="I38" s="106"/>
      <c r="J38" s="106"/>
      <c r="K38" s="106"/>
      <c r="L38" s="106"/>
      <c r="M38" s="106"/>
      <c r="N38" s="105" t="str">
        <f t="shared" si="0"/>
        <v/>
      </c>
      <c r="O38" s="105"/>
      <c r="P38" s="105"/>
      <c r="Q38" s="105"/>
      <c r="R38" s="113"/>
      <c r="S38" s="113"/>
      <c r="U38" s="103"/>
      <c r="V38" s="106"/>
      <c r="X38" s="114"/>
      <c r="Y38" s="115"/>
      <c r="Z38" s="115"/>
      <c r="AA38" s="115"/>
      <c r="AB38" s="39"/>
      <c r="AC38" s="109">
        <f t="shared" si="1"/>
        <v>0</v>
      </c>
      <c r="AD38" s="116"/>
      <c r="AE38" s="116"/>
      <c r="AF38" s="116"/>
      <c r="AG38" s="116"/>
      <c r="AH38" s="32"/>
    </row>
    <row r="39" spans="1:36" ht="16.350000000000001" customHeight="1" x14ac:dyDescent="0.2">
      <c r="A39" s="11"/>
      <c r="B39" s="103"/>
      <c r="C39" s="103"/>
      <c r="D39" s="103"/>
      <c r="E39" s="104"/>
      <c r="F39" s="104"/>
      <c r="G39" s="103"/>
      <c r="H39" s="106"/>
      <c r="I39" s="106"/>
      <c r="J39" s="106"/>
      <c r="K39" s="106"/>
      <c r="L39" s="106"/>
      <c r="M39" s="106"/>
      <c r="N39" s="105" t="str">
        <f t="shared" si="0"/>
        <v/>
      </c>
      <c r="O39" s="105"/>
      <c r="P39" s="105"/>
      <c r="Q39" s="105"/>
      <c r="R39" s="113"/>
      <c r="S39" s="113"/>
      <c r="U39" s="103"/>
      <c r="V39" s="106"/>
      <c r="X39" s="114"/>
      <c r="Y39" s="115"/>
      <c r="Z39" s="115"/>
      <c r="AA39" s="115"/>
      <c r="AB39" s="39"/>
      <c r="AC39" s="109">
        <f t="shared" si="1"/>
        <v>0</v>
      </c>
      <c r="AD39" s="116"/>
      <c r="AE39" s="116"/>
      <c r="AF39" s="116"/>
      <c r="AG39" s="116"/>
      <c r="AH39" s="32"/>
    </row>
    <row r="40" spans="1:36" ht="16.350000000000001" customHeight="1" x14ac:dyDescent="0.2">
      <c r="A40" s="11"/>
      <c r="B40" s="103"/>
      <c r="C40" s="103"/>
      <c r="D40" s="103"/>
      <c r="E40" s="104"/>
      <c r="F40" s="104"/>
      <c r="G40" s="103"/>
      <c r="H40" s="106"/>
      <c r="I40" s="106"/>
      <c r="J40" s="106"/>
      <c r="K40" s="106"/>
      <c r="L40" s="106"/>
      <c r="M40" s="106"/>
      <c r="N40" s="105" t="str">
        <f t="shared" si="0"/>
        <v/>
      </c>
      <c r="O40" s="105"/>
      <c r="P40" s="105"/>
      <c r="Q40" s="105"/>
      <c r="R40" s="113"/>
      <c r="S40" s="113"/>
      <c r="U40" s="103"/>
      <c r="V40" s="106"/>
      <c r="X40" s="114"/>
      <c r="Y40" s="115"/>
      <c r="Z40" s="115"/>
      <c r="AA40" s="115"/>
      <c r="AB40" s="39"/>
      <c r="AC40" s="109">
        <f t="shared" si="1"/>
        <v>0</v>
      </c>
      <c r="AD40" s="116"/>
      <c r="AE40" s="116"/>
      <c r="AF40" s="116"/>
      <c r="AG40" s="116"/>
      <c r="AH40" s="32"/>
    </row>
    <row r="41" spans="1:36" ht="16.350000000000001" customHeight="1" x14ac:dyDescent="0.2">
      <c r="A41" s="11"/>
      <c r="B41" s="103"/>
      <c r="C41" s="103"/>
      <c r="D41" s="103"/>
      <c r="E41" s="104"/>
      <c r="F41" s="104"/>
      <c r="G41" s="103"/>
      <c r="H41" s="106"/>
      <c r="I41" s="106"/>
      <c r="J41" s="106"/>
      <c r="K41" s="106"/>
      <c r="L41" s="106"/>
      <c r="M41" s="106"/>
      <c r="N41" s="105" t="str">
        <f t="shared" si="0"/>
        <v/>
      </c>
      <c r="O41" s="105"/>
      <c r="P41" s="105"/>
      <c r="Q41" s="105"/>
      <c r="R41" s="113"/>
      <c r="S41" s="113"/>
      <c r="U41" s="103"/>
      <c r="V41" s="106"/>
      <c r="X41" s="114"/>
      <c r="Y41" s="115"/>
      <c r="Z41" s="115"/>
      <c r="AA41" s="115"/>
      <c r="AB41" s="39"/>
      <c r="AC41" s="109">
        <f t="shared" si="1"/>
        <v>0</v>
      </c>
      <c r="AD41" s="116"/>
      <c r="AE41" s="116"/>
      <c r="AF41" s="116"/>
      <c r="AG41" s="116"/>
      <c r="AH41" s="32"/>
    </row>
    <row r="42" spans="1:36" ht="16.350000000000001" customHeight="1" x14ac:dyDescent="0.2">
      <c r="A42" s="11"/>
      <c r="B42" s="103"/>
      <c r="C42" s="103"/>
      <c r="D42" s="103"/>
      <c r="E42" s="104"/>
      <c r="F42" s="104"/>
      <c r="G42" s="103"/>
      <c r="H42" s="106"/>
      <c r="I42" s="106"/>
      <c r="J42" s="106"/>
      <c r="K42" s="106"/>
      <c r="L42" s="106"/>
      <c r="M42" s="106"/>
      <c r="N42" s="105" t="str">
        <f t="shared" si="0"/>
        <v/>
      </c>
      <c r="O42" s="105"/>
      <c r="P42" s="105"/>
      <c r="Q42" s="105"/>
      <c r="R42" s="113"/>
      <c r="S42" s="113"/>
      <c r="U42" s="103"/>
      <c r="V42" s="106"/>
      <c r="X42" s="114"/>
      <c r="Y42" s="115"/>
      <c r="Z42" s="115"/>
      <c r="AA42" s="115"/>
      <c r="AB42" s="39"/>
      <c r="AC42" s="109">
        <f t="shared" si="1"/>
        <v>0</v>
      </c>
      <c r="AD42" s="116"/>
      <c r="AE42" s="116"/>
      <c r="AF42" s="116"/>
      <c r="AG42" s="116"/>
      <c r="AH42" s="32"/>
    </row>
    <row r="43" spans="1:36" ht="16.350000000000001" customHeight="1" x14ac:dyDescent="0.2">
      <c r="A43" s="11"/>
      <c r="B43" s="107"/>
      <c r="C43" s="107"/>
      <c r="D43" s="107"/>
      <c r="E43" s="108"/>
      <c r="F43" s="108"/>
      <c r="G43" s="103"/>
      <c r="H43" s="106"/>
      <c r="I43" s="106"/>
      <c r="J43" s="106"/>
      <c r="K43" s="106"/>
      <c r="L43" s="106"/>
      <c r="M43" s="106"/>
      <c r="N43" s="105" t="str">
        <f t="shared" si="0"/>
        <v/>
      </c>
      <c r="O43" s="105"/>
      <c r="P43" s="105"/>
      <c r="Q43" s="105"/>
      <c r="R43" s="113"/>
      <c r="S43" s="113"/>
      <c r="U43" s="103"/>
      <c r="V43" s="106"/>
      <c r="X43" s="114"/>
      <c r="Y43" s="115"/>
      <c r="Z43" s="115"/>
      <c r="AA43" s="115"/>
      <c r="AB43" s="39"/>
      <c r="AC43" s="109">
        <f t="shared" si="1"/>
        <v>0</v>
      </c>
      <c r="AD43" s="116"/>
      <c r="AE43" s="116"/>
      <c r="AF43" s="116"/>
      <c r="AG43" s="116"/>
      <c r="AH43" s="32"/>
    </row>
    <row r="44" spans="1:36" ht="8.4499999999999993" customHeight="1" x14ac:dyDescent="0.2">
      <c r="A44" s="11"/>
      <c r="B44" s="51"/>
      <c r="C44" s="51"/>
      <c r="D44" s="51"/>
      <c r="E44" s="51"/>
      <c r="F44" s="51"/>
      <c r="G44" s="51"/>
      <c r="H44" s="58"/>
      <c r="I44" s="58"/>
      <c r="J44" s="58"/>
      <c r="K44" s="58"/>
      <c r="L44" s="58"/>
      <c r="M44" s="58"/>
      <c r="N44" s="54"/>
      <c r="O44" s="55"/>
      <c r="P44" s="55"/>
      <c r="Q44" s="55"/>
      <c r="R44" s="56"/>
      <c r="S44" s="56"/>
      <c r="T44" s="52"/>
      <c r="U44" s="58"/>
      <c r="V44" s="58"/>
      <c r="W44" s="53"/>
      <c r="X44" s="57"/>
      <c r="Y44" s="53"/>
      <c r="Z44" s="53"/>
      <c r="AA44" s="53"/>
      <c r="AB44" s="53"/>
      <c r="AC44" s="53"/>
      <c r="AD44" s="53"/>
      <c r="AE44" s="53"/>
      <c r="AF44" s="53"/>
      <c r="AG44" s="53"/>
      <c r="AH44" s="32"/>
    </row>
    <row r="45" spans="1:36" s="2" customFormat="1" ht="15.6" customHeight="1" x14ac:dyDescent="0.2">
      <c r="A45" s="42"/>
      <c r="B45" s="4"/>
      <c r="C45" s="4"/>
      <c r="D45" s="4"/>
      <c r="E45" s="4"/>
      <c r="F45" s="4"/>
      <c r="K45" s="4" t="str">
        <f>IF(ISBLANK(AK4),"Ej momspl belopp","Exkl moms")</f>
        <v>Exkl moms</v>
      </c>
      <c r="L45" s="3"/>
      <c r="P45" s="4" t="s">
        <v>14</v>
      </c>
      <c r="S45" s="2" t="str">
        <f>IF(ISBLANK(AK4),"","Momsbelopp")</f>
        <v>Momsbelopp</v>
      </c>
      <c r="Y45" s="2" t="s">
        <v>31</v>
      </c>
      <c r="AD45" s="43"/>
      <c r="AE45" s="43"/>
      <c r="AF45" s="43"/>
      <c r="AG45" s="44" t="str">
        <f>IF(AK2="Kreditfaktura","Att erhålla","Att betala")</f>
        <v>Att betala</v>
      </c>
      <c r="AH45" s="45"/>
    </row>
    <row r="46" spans="1:36" ht="15.6" customHeight="1" x14ac:dyDescent="0.2">
      <c r="A46" s="11"/>
      <c r="B46" s="41"/>
      <c r="C46" s="41"/>
      <c r="D46" s="41"/>
      <c r="E46" s="41"/>
      <c r="F46" s="41"/>
      <c r="G46" s="1"/>
      <c r="J46" s="109">
        <f>SUM(AC26:AG43)</f>
        <v>5362.25</v>
      </c>
      <c r="K46" s="110"/>
      <c r="L46" s="110"/>
      <c r="M46" s="110"/>
      <c r="N46" s="110"/>
      <c r="P46" s="7">
        <f>AK4</f>
        <v>25</v>
      </c>
      <c r="Q46" s="6" t="str">
        <f>IF(AK4&lt;&gt;0,"","--")</f>
        <v/>
      </c>
      <c r="S46" s="109">
        <f>J46*P46/100</f>
        <v>1340.5625</v>
      </c>
      <c r="T46" s="110"/>
      <c r="U46" s="110"/>
      <c r="V46" s="110"/>
      <c r="X46" s="146">
        <f>ROUND(J46+S46,0)-J46-S46</f>
        <v>0.1875</v>
      </c>
      <c r="Y46" s="147"/>
      <c r="Z46" s="147"/>
      <c r="AC46" s="145">
        <f>J46+S46+X46</f>
        <v>6703</v>
      </c>
      <c r="AD46" s="110"/>
      <c r="AE46" s="110"/>
      <c r="AF46" s="110"/>
      <c r="AG46" s="110"/>
      <c r="AH46" s="32"/>
    </row>
    <row r="47" spans="1:36" ht="5.0999999999999996" customHeight="1" thickBot="1" x14ac:dyDescent="0.25">
      <c r="A47" s="2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46"/>
    </row>
    <row r="48" spans="1:36" s="2" customFormat="1" ht="16.350000000000001" customHeight="1" thickTop="1" thickBot="1" x14ac:dyDescent="0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8"/>
      <c r="N48" s="48"/>
      <c r="O48" s="48"/>
      <c r="P48" s="48"/>
      <c r="Q48" s="48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</row>
    <row r="49" spans="1:37" s="2" customFormat="1" ht="12" customHeight="1" thickTop="1" x14ac:dyDescent="0.2">
      <c r="A49" s="61"/>
      <c r="B49" s="68" t="s">
        <v>61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3"/>
    </row>
    <row r="50" spans="1:37" s="2" customFormat="1" ht="13.15" customHeight="1" x14ac:dyDescent="0.2">
      <c r="A50" s="64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65"/>
    </row>
    <row r="51" spans="1:37" s="2" customFormat="1" ht="13.15" customHeight="1" x14ac:dyDescent="0.2">
      <c r="A51" s="64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65"/>
    </row>
    <row r="52" spans="1:37" s="2" customFormat="1" ht="13.15" customHeight="1" x14ac:dyDescent="0.2">
      <c r="A52" s="64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65"/>
    </row>
    <row r="53" spans="1:37" s="2" customFormat="1" ht="13.15" customHeight="1" thickBot="1" x14ac:dyDescent="0.25">
      <c r="A53" s="66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67"/>
    </row>
    <row r="54" spans="1:37" s="2" customFormat="1" ht="12" customHeight="1" thickTop="1" x14ac:dyDescent="0.2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</row>
    <row r="55" spans="1:37" s="47" customFormat="1" ht="10.5" customHeight="1" x14ac:dyDescent="0.2">
      <c r="B55" s="49" t="s">
        <v>21</v>
      </c>
      <c r="C55" s="49"/>
      <c r="D55" s="49"/>
      <c r="E55" s="49"/>
      <c r="F55" s="49"/>
      <c r="G55" s="49"/>
      <c r="H55" s="49"/>
      <c r="I55" s="49"/>
      <c r="J55" s="49"/>
      <c r="K55" s="49"/>
      <c r="M55" s="49" t="s">
        <v>17</v>
      </c>
      <c r="O55" s="49"/>
      <c r="P55" s="31"/>
      <c r="R55"/>
      <c r="S55"/>
      <c r="U55" s="49" t="str">
        <f>IF(AK10&lt;&gt;0,AJ10,"")</f>
        <v>Plusgiro:</v>
      </c>
      <c r="Y55"/>
      <c r="AB55" s="49" t="str">
        <f>IF(AK13&lt;&gt;0,AJ13,"")</f>
        <v>Organisationsnr:</v>
      </c>
      <c r="AC55" s="31"/>
      <c r="AD55" s="31"/>
      <c r="AE55" s="31"/>
      <c r="AF55" s="31"/>
      <c r="AJ55" s="2"/>
      <c r="AK55" s="2"/>
    </row>
    <row r="56" spans="1:37" s="2" customFormat="1" ht="10.5" customHeight="1" x14ac:dyDescent="0.2">
      <c r="B56" s="4" t="str">
        <f>AK5</f>
        <v>Företaget AB</v>
      </c>
      <c r="C56" s="4"/>
      <c r="D56" s="4"/>
      <c r="E56" s="4"/>
      <c r="F56" s="4"/>
      <c r="G56" s="4"/>
      <c r="H56" s="4"/>
      <c r="I56" s="4"/>
      <c r="J56" s="4"/>
      <c r="K56" s="4"/>
      <c r="M56" s="4" t="str">
        <f>AK17</f>
        <v>070-123 45 67</v>
      </c>
      <c r="O56" s="4"/>
      <c r="P56" s="4"/>
      <c r="U56" s="4" t="str">
        <f>IF(AK10&lt;&gt;0,AK10,"")</f>
        <v>123456-7</v>
      </c>
      <c r="AB56" s="4" t="str">
        <f>IF(AK13&lt;&gt;0,AK13,"")</f>
        <v>19555555-5555</v>
      </c>
      <c r="AC56" s="4"/>
      <c r="AD56" s="4"/>
      <c r="AE56" s="4"/>
      <c r="AF56" s="4"/>
    </row>
    <row r="57" spans="1:37" s="2" customFormat="1" ht="3" customHeight="1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M57" s="4"/>
      <c r="O57" s="4"/>
      <c r="P57" s="4"/>
      <c r="U57" s="4"/>
      <c r="AB57" s="4"/>
      <c r="AC57" s="4"/>
      <c r="AD57" s="4"/>
      <c r="AE57" s="4"/>
      <c r="AF57" s="4"/>
    </row>
    <row r="58" spans="1:37" s="47" customFormat="1" ht="10.5" customHeight="1" x14ac:dyDescent="0.2">
      <c r="B58" s="49" t="str">
        <f>AK6</f>
        <v>Gatan 1</v>
      </c>
      <c r="C58" s="31"/>
      <c r="D58" s="31"/>
      <c r="E58" s="31"/>
      <c r="F58" s="31"/>
      <c r="G58" s="31"/>
      <c r="H58" s="31"/>
      <c r="I58" s="31"/>
      <c r="J58" s="31"/>
      <c r="K58" s="31"/>
      <c r="M58" s="49" t="str">
        <f>IF(AK20&lt;&gt;0,AJ20,"")</f>
        <v>Internet</v>
      </c>
      <c r="O58" s="31"/>
      <c r="P58" s="31"/>
      <c r="R58"/>
      <c r="S58"/>
      <c r="U58" s="47" t="str">
        <f>IF(AK11&lt;&gt;0,AJ11,"")</f>
        <v>Bankgiro:</v>
      </c>
      <c r="Y58"/>
      <c r="AB58" s="49" t="str">
        <f>IF(AK14&lt;&gt;0,AJ14,"")</f>
        <v>Momsregistreringsnr:</v>
      </c>
      <c r="AC58"/>
      <c r="AD58"/>
      <c r="AE58"/>
      <c r="AF58"/>
      <c r="AJ58" s="2"/>
      <c r="AK58" s="2"/>
    </row>
    <row r="59" spans="1:37" s="2" customFormat="1" ht="10.5" customHeight="1" x14ac:dyDescent="0.2">
      <c r="B59" s="139">
        <f>AK7</f>
        <v>11111</v>
      </c>
      <c r="C59" s="140"/>
      <c r="D59" s="4" t="str">
        <f>AK9</f>
        <v>Staden</v>
      </c>
      <c r="E59" s="4"/>
      <c r="F59" s="4"/>
      <c r="G59" s="4"/>
      <c r="H59" s="4"/>
      <c r="I59" s="4"/>
      <c r="J59" s="4"/>
      <c r="K59" s="4"/>
      <c r="M59" s="4" t="str">
        <f>IF(AK20&lt;&gt;0,AK20,"")</f>
        <v>www.bolaget.se</v>
      </c>
      <c r="O59" s="4"/>
      <c r="P59" s="4"/>
      <c r="U59" s="2" t="str">
        <f>IF(AK11&lt;&gt;0,AK11,"")</f>
        <v>1213-4567</v>
      </c>
      <c r="AB59" s="59" t="str">
        <f>IF(AK14&lt;&gt;0,AK14,"")</f>
        <v>SE555555555501</v>
      </c>
      <c r="AC59"/>
      <c r="AD59"/>
      <c r="AE59"/>
      <c r="AF59"/>
    </row>
    <row r="60" spans="1:37" s="2" customFormat="1" ht="3" customHeight="1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M60" s="4"/>
      <c r="O60" s="4"/>
      <c r="P60" s="4"/>
      <c r="T60" s="4"/>
      <c r="AB60" s="4"/>
      <c r="AC60" s="4"/>
      <c r="AD60" s="4"/>
      <c r="AE60" s="4"/>
      <c r="AF60" s="4"/>
    </row>
    <row r="61" spans="1:37" s="47" customFormat="1" ht="10.5" customHeight="1" x14ac:dyDescent="0.2">
      <c r="B61" s="49"/>
      <c r="C61" s="31"/>
      <c r="D61" s="31"/>
      <c r="E61" s="31"/>
      <c r="F61" s="31"/>
      <c r="G61" s="31"/>
      <c r="H61" s="31"/>
      <c r="I61" s="31"/>
      <c r="J61" s="31"/>
      <c r="K61" s="31"/>
      <c r="M61" s="49" t="str">
        <f>IF(AK18&lt;&gt;0,AJ18,"")</f>
        <v>e-post:</v>
      </c>
      <c r="O61" s="31"/>
      <c r="P61" s="31"/>
      <c r="R61"/>
      <c r="S61"/>
      <c r="T61"/>
      <c r="U61" s="47" t="str">
        <f>IF(AK12&lt;&gt;0,AJ12,"")</f>
        <v>Swish:</v>
      </c>
      <c r="X61"/>
      <c r="Y61"/>
      <c r="AB61" s="47" t="str">
        <f>IF(AK21&lt;&gt;0,AJ21,"")</f>
        <v>Företagets säte:</v>
      </c>
      <c r="AC61" s="31"/>
      <c r="AD61" s="31"/>
      <c r="AE61" s="31"/>
      <c r="AF61" s="31"/>
      <c r="AJ61" s="2"/>
      <c r="AK61" s="2"/>
    </row>
    <row r="62" spans="1:37" s="2" customFormat="1" ht="10.5" customHeight="1" x14ac:dyDescent="0.2">
      <c r="B62" s="4" t="str">
        <f>IF(AK22&lt;&gt;0,AK22,"")</f>
        <v>Innehar F-skattebevis</v>
      </c>
      <c r="C62" s="4"/>
      <c r="D62" s="4"/>
      <c r="E62" s="4"/>
      <c r="F62" s="4"/>
      <c r="G62" s="4"/>
      <c r="H62" s="4"/>
      <c r="I62" s="4"/>
      <c r="J62" s="4"/>
      <c r="K62" s="4"/>
      <c r="M62" s="4" t="str">
        <f>IF(AK18&lt;&gt;0,AK18,"")</f>
        <v>info@bolaget.se</v>
      </c>
      <c r="O62" s="4"/>
      <c r="P62" s="4"/>
      <c r="U62" s="2" t="str">
        <f>IF(AK12&lt;&gt;0,AK12,"")</f>
        <v>123 456 78 90</v>
      </c>
      <c r="AB62" s="2" t="str">
        <f>IF(AK21&lt;&gt;0,AK21,"")</f>
        <v>Staden</v>
      </c>
      <c r="AC62" s="4"/>
      <c r="AD62" s="4"/>
      <c r="AE62" s="4"/>
      <c r="AF62" s="4"/>
    </row>
  </sheetData>
  <sheetProtection sheet="1" objects="1" scenarios="1"/>
  <autoFilter ref="AJ1:AK1" xr:uid="{00000000-0009-0000-0000-000000000000}"/>
  <mergeCells count="169">
    <mergeCell ref="X2:AH3"/>
    <mergeCell ref="V8:AG8"/>
    <mergeCell ref="AC40:AG40"/>
    <mergeCell ref="B59:C59"/>
    <mergeCell ref="AC25:AG25"/>
    <mergeCell ref="B24:AG24"/>
    <mergeCell ref="B25:D25"/>
    <mergeCell ref="G25:M25"/>
    <mergeCell ref="N25:Q25"/>
    <mergeCell ref="R25:S25"/>
    <mergeCell ref="AC46:AG46"/>
    <mergeCell ref="R41:S41"/>
    <mergeCell ref="AC43:AG43"/>
    <mergeCell ref="G43:M43"/>
    <mergeCell ref="N43:Q43"/>
    <mergeCell ref="R43:S43"/>
    <mergeCell ref="X46:Z46"/>
    <mergeCell ref="G40:M40"/>
    <mergeCell ref="N40:Q40"/>
    <mergeCell ref="AC38:AG38"/>
    <mergeCell ref="G39:M39"/>
    <mergeCell ref="N39:Q39"/>
    <mergeCell ref="R39:S39"/>
    <mergeCell ref="AC39:AG39"/>
    <mergeCell ref="G38:M38"/>
    <mergeCell ref="N38:Q38"/>
    <mergeCell ref="R38:S38"/>
    <mergeCell ref="X38:AA38"/>
    <mergeCell ref="X39:AA39"/>
    <mergeCell ref="U38:V38"/>
    <mergeCell ref="U39:V39"/>
    <mergeCell ref="AC36:AG36"/>
    <mergeCell ref="G37:M37"/>
    <mergeCell ref="N37:Q37"/>
    <mergeCell ref="R37:S37"/>
    <mergeCell ref="AC37:AG37"/>
    <mergeCell ref="G36:M36"/>
    <mergeCell ref="N36:Q36"/>
    <mergeCell ref="R36:S36"/>
    <mergeCell ref="X36:AA36"/>
    <mergeCell ref="X37:AA37"/>
    <mergeCell ref="U36:V36"/>
    <mergeCell ref="U37:V37"/>
    <mergeCell ref="AC34:AG34"/>
    <mergeCell ref="G35:M35"/>
    <mergeCell ref="N35:Q35"/>
    <mergeCell ref="R35:S35"/>
    <mergeCell ref="AC35:AG35"/>
    <mergeCell ref="G34:M34"/>
    <mergeCell ref="N34:Q34"/>
    <mergeCell ref="R34:S34"/>
    <mergeCell ref="X34:AA34"/>
    <mergeCell ref="X35:AA35"/>
    <mergeCell ref="U34:V34"/>
    <mergeCell ref="U35:V35"/>
    <mergeCell ref="X29:AA29"/>
    <mergeCell ref="U29:V29"/>
    <mergeCell ref="AC32:AG32"/>
    <mergeCell ref="G33:M33"/>
    <mergeCell ref="N33:Q33"/>
    <mergeCell ref="R33:S33"/>
    <mergeCell ref="AC33:AG33"/>
    <mergeCell ref="G32:M32"/>
    <mergeCell ref="N32:Q32"/>
    <mergeCell ref="R32:S32"/>
    <mergeCell ref="X32:AA32"/>
    <mergeCell ref="X33:AA33"/>
    <mergeCell ref="U32:V32"/>
    <mergeCell ref="U33:V33"/>
    <mergeCell ref="AC26:AG26"/>
    <mergeCell ref="V11:X11"/>
    <mergeCell ref="AC30:AG30"/>
    <mergeCell ref="R27:S27"/>
    <mergeCell ref="G31:M31"/>
    <mergeCell ref="N31:Q31"/>
    <mergeCell ref="R31:S31"/>
    <mergeCell ref="AC31:AG31"/>
    <mergeCell ref="G30:M30"/>
    <mergeCell ref="N30:Q30"/>
    <mergeCell ref="R30:S30"/>
    <mergeCell ref="X30:AA30"/>
    <mergeCell ref="X31:AA31"/>
    <mergeCell ref="U30:V30"/>
    <mergeCell ref="U31:V31"/>
    <mergeCell ref="G27:M27"/>
    <mergeCell ref="AC28:AG28"/>
    <mergeCell ref="AC27:AG27"/>
    <mergeCell ref="X27:AA27"/>
    <mergeCell ref="U27:V27"/>
    <mergeCell ref="AC29:AG29"/>
    <mergeCell ref="G29:M29"/>
    <mergeCell ref="N29:Q29"/>
    <mergeCell ref="R29:S29"/>
    <mergeCell ref="B23:G23"/>
    <mergeCell ref="V20:AG20"/>
    <mergeCell ref="H20:Q20"/>
    <mergeCell ref="H21:Q21"/>
    <mergeCell ref="H22:Q22"/>
    <mergeCell ref="H23:Q23"/>
    <mergeCell ref="R20:U20"/>
    <mergeCell ref="R21:U21"/>
    <mergeCell ref="V21:AG21"/>
    <mergeCell ref="R23:U23"/>
    <mergeCell ref="V22:Y22"/>
    <mergeCell ref="V7:AG7"/>
    <mergeCell ref="V9:AG9"/>
    <mergeCell ref="V10:AG10"/>
    <mergeCell ref="Y11:AG11"/>
    <mergeCell ref="X25:AA25"/>
    <mergeCell ref="X26:AA26"/>
    <mergeCell ref="U26:V26"/>
    <mergeCell ref="R28:S28"/>
    <mergeCell ref="G28:M28"/>
    <mergeCell ref="X28:AA28"/>
    <mergeCell ref="U28:V28"/>
    <mergeCell ref="L12:O12"/>
    <mergeCell ref="L14:O14"/>
    <mergeCell ref="K9:O9"/>
    <mergeCell ref="K13:O13"/>
    <mergeCell ref="R26:S26"/>
    <mergeCell ref="V23:AG23"/>
    <mergeCell ref="Z22:AG22"/>
    <mergeCell ref="I15:O15"/>
    <mergeCell ref="L10:O10"/>
    <mergeCell ref="L11:O11"/>
    <mergeCell ref="B20:G20"/>
    <mergeCell ref="B21:G21"/>
    <mergeCell ref="B22:G22"/>
    <mergeCell ref="B42:F42"/>
    <mergeCell ref="B43:F43"/>
    <mergeCell ref="J46:N46"/>
    <mergeCell ref="B50:AG53"/>
    <mergeCell ref="S46:V46"/>
    <mergeCell ref="U40:V40"/>
    <mergeCell ref="U41:V41"/>
    <mergeCell ref="U42:V42"/>
    <mergeCell ref="U43:V43"/>
    <mergeCell ref="R40:S40"/>
    <mergeCell ref="X40:AA40"/>
    <mergeCell ref="X41:AA41"/>
    <mergeCell ref="X42:AA42"/>
    <mergeCell ref="X43:AA43"/>
    <mergeCell ref="AC41:AG41"/>
    <mergeCell ref="G42:M42"/>
    <mergeCell ref="N42:Q42"/>
    <mergeCell ref="R42:S42"/>
    <mergeCell ref="AC42:AG42"/>
    <mergeCell ref="G41:M41"/>
    <mergeCell ref="N41:Q41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26:F26"/>
    <mergeCell ref="B27:F27"/>
    <mergeCell ref="B28:F28"/>
    <mergeCell ref="B29:F29"/>
    <mergeCell ref="B30:F30"/>
    <mergeCell ref="N28:Q28"/>
    <mergeCell ref="N27:Q27"/>
    <mergeCell ref="B31:F31"/>
    <mergeCell ref="B32:F32"/>
    <mergeCell ref="N26:Q26"/>
    <mergeCell ref="G26:M26"/>
  </mergeCells>
  <dataValidations count="7">
    <dataValidation type="list" allowBlank="1" showInputMessage="1" showErrorMessage="1" sqref="AK2" xr:uid="{00000000-0002-0000-0000-000000000000}">
      <formula1>"Faktura,Kreditfaktura,Tilläggsfaktura"</formula1>
    </dataValidation>
    <dataValidation type="date" allowBlank="1" showInputMessage="1" showErrorMessage="1" sqref="V22:Y22 N26:Q43" xr:uid="{00000000-0002-0000-0000-000001000000}">
      <formula1>43101</formula1>
      <formula2>55153</formula2>
    </dataValidation>
    <dataValidation type="whole" allowBlank="1" showInputMessage="1" showErrorMessage="1" sqref="V11:X11 B59:C59" xr:uid="{00000000-0002-0000-0000-000003000000}">
      <formula1>10000</formula1>
      <formula2>99999</formula2>
    </dataValidation>
    <dataValidation type="list" allowBlank="1" showInputMessage="1" showErrorMessage="1" sqref="AK22" xr:uid="{00000000-0002-0000-0000-000005000000}">
      <formula1>"Innehar F-skattebevis"</formula1>
    </dataValidation>
    <dataValidation type="list" allowBlank="1" showInputMessage="1" showErrorMessage="1" sqref="AJ21" xr:uid="{00000000-0002-0000-0000-000006000000}">
      <formula1>"Företagets säte,Föreningens säte"</formula1>
    </dataValidation>
    <dataValidation type="decimal" allowBlank="1" showInputMessage="1" showErrorMessage="1" sqref="R26:S43" xr:uid="{00000000-0002-0000-0000-000002000000}">
      <formula1>0.01</formula1>
      <formula2>1000000</formula2>
    </dataValidation>
    <dataValidation type="decimal" allowBlank="1" showInputMessage="1" showErrorMessage="1" sqref="X26:AA43" xr:uid="{00000000-0002-0000-0000-000004000000}">
      <formula1>0.01</formula1>
      <formula2>100000000</formula2>
    </dataValidation>
  </dataValidations>
  <hyperlinks>
    <hyperlink ref="AJ32" r:id="rId1" xr:uid="{00000000-0004-0000-0000-000000000000}"/>
  </hyperlinks>
  <pageMargins left="0.70866141732283472" right="0.39370078740157483" top="0.47244094488188981" bottom="0.19685039370078741" header="0.31496062992125984" footer="0.31496062992125984"/>
  <pageSetup paperSize="9" fitToWidth="0" fitToHeight="0" orientation="portrait" horizontalDpi="4294967293" r:id="rId2"/>
  <ignoredErrors>
    <ignoredError sqref="N26:Q39 N40:Q43 K9 K12" unlocked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62"/>
  <sheetViews>
    <sheetView tabSelected="1" zoomScale="99" zoomScaleNormal="99" workbookViewId="0">
      <selection activeCell="AC33" sqref="AC33:AG33"/>
    </sheetView>
  </sheetViews>
  <sheetFormatPr defaultColWidth="8.85546875" defaultRowHeight="12.75" x14ac:dyDescent="0.2"/>
  <cols>
    <col min="1" max="1" width="1.140625" customWidth="1"/>
    <col min="2" max="24" width="2.7109375" customWidth="1"/>
    <col min="25" max="25" width="2.5703125" customWidth="1"/>
    <col min="26" max="33" width="2.7109375" customWidth="1"/>
    <col min="34" max="34" width="1.140625" customWidth="1"/>
    <col min="35" max="35" width="5" customWidth="1"/>
    <col min="36" max="36" width="8.85546875" style="2"/>
  </cols>
  <sheetData>
    <row r="1" spans="1:34" ht="13.15" customHeight="1" x14ac:dyDescent="0.2"/>
    <row r="2" spans="1:34" ht="13.15" customHeight="1" x14ac:dyDescent="0.2">
      <c r="X2" s="138" t="str">
        <f>Faktura!X2</f>
        <v>Faktura</v>
      </c>
      <c r="Y2" s="110"/>
      <c r="Z2" s="110"/>
      <c r="AA2" s="110"/>
      <c r="AB2" s="110"/>
      <c r="AC2" s="110"/>
      <c r="AD2" s="110"/>
      <c r="AE2" s="110"/>
      <c r="AF2" s="110"/>
      <c r="AG2" s="110"/>
      <c r="AH2" s="110"/>
    </row>
    <row r="3" spans="1:34" ht="13.15" customHeight="1" x14ac:dyDescent="0.2">
      <c r="G3" t="s">
        <v>64</v>
      </c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</row>
    <row r="4" spans="1:34" s="2" customFormat="1" ht="13.15" customHeight="1" x14ac:dyDescent="0.2">
      <c r="X4" s="138" t="s">
        <v>67</v>
      </c>
      <c r="Y4" s="110"/>
      <c r="Z4" s="110"/>
      <c r="AA4" s="110"/>
      <c r="AB4" s="110"/>
      <c r="AC4" s="110"/>
      <c r="AD4" s="110"/>
      <c r="AE4" s="110"/>
      <c r="AF4" s="110"/>
      <c r="AG4" s="110"/>
      <c r="AH4" s="110">
        <v>33</v>
      </c>
    </row>
    <row r="5" spans="1:34" ht="13.15" customHeight="1" x14ac:dyDescent="0.2">
      <c r="V5" s="1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</row>
    <row r="6" spans="1:34" ht="13.15" customHeight="1" x14ac:dyDescent="0.2"/>
    <row r="7" spans="1:34" ht="13.15" customHeight="1" thickBot="1" x14ac:dyDescent="0.25">
      <c r="V7" s="110" t="str">
        <f>Faktura!V7</f>
        <v>Fakturamottagare, namn</v>
      </c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</row>
    <row r="8" spans="1:34" ht="5.0999999999999996" customHeight="1" thickTop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</row>
    <row r="9" spans="1:34" ht="13.15" customHeight="1" x14ac:dyDescent="0.2">
      <c r="A9" s="11"/>
      <c r="B9" s="3" t="s">
        <v>24</v>
      </c>
      <c r="C9" s="12"/>
      <c r="D9" s="12"/>
      <c r="E9" s="12"/>
      <c r="F9" s="12"/>
      <c r="G9" s="12"/>
      <c r="H9" s="12"/>
      <c r="I9" s="12"/>
      <c r="K9" s="165">
        <f ca="1">Faktura!K9</f>
        <v>44964</v>
      </c>
      <c r="L9" s="166"/>
      <c r="M9" s="166"/>
      <c r="N9" s="166"/>
      <c r="O9" s="167"/>
      <c r="V9" s="110" t="str">
        <f>Faktura!V9</f>
        <v>Gatuadress</v>
      </c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</row>
    <row r="10" spans="1:34" ht="13.15" customHeight="1" x14ac:dyDescent="0.2">
      <c r="A10" s="11"/>
      <c r="B10" s="3" t="s">
        <v>25</v>
      </c>
      <c r="C10" s="12"/>
      <c r="D10" s="12"/>
      <c r="E10" s="12"/>
      <c r="F10" s="12"/>
      <c r="G10" s="12"/>
      <c r="H10" s="12"/>
      <c r="I10" s="12"/>
      <c r="K10" s="159">
        <f>Faktura!L10</f>
        <v>12345</v>
      </c>
      <c r="L10" s="160">
        <f>Faktura!L10</f>
        <v>12345</v>
      </c>
      <c r="M10" s="160"/>
      <c r="N10" s="160"/>
      <c r="O10" s="161"/>
      <c r="P10" s="13"/>
      <c r="Q10" s="14"/>
      <c r="R10" s="14"/>
      <c r="S10" s="15"/>
      <c r="V10" s="110" t="str">
        <f>Faktura!V10</f>
        <v>Gatuadress 2</v>
      </c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</row>
    <row r="11" spans="1:34" ht="13.15" customHeight="1" x14ac:dyDescent="0.2">
      <c r="A11" s="11"/>
      <c r="B11" s="3" t="s">
        <v>26</v>
      </c>
      <c r="C11" s="12"/>
      <c r="D11" s="12"/>
      <c r="E11" s="12"/>
      <c r="F11" s="12"/>
      <c r="G11" s="12"/>
      <c r="H11" s="12"/>
      <c r="I11" s="12"/>
      <c r="K11" s="159">
        <f>Faktura!L11</f>
        <v>999</v>
      </c>
      <c r="L11" s="160">
        <f>Faktura!L11</f>
        <v>999</v>
      </c>
      <c r="M11" s="160"/>
      <c r="N11" s="160"/>
      <c r="O11" s="161"/>
      <c r="P11" s="13"/>
      <c r="Q11" s="14"/>
      <c r="R11" s="14"/>
      <c r="V11" s="162">
        <f>Faktura!V11</f>
        <v>12345</v>
      </c>
      <c r="W11" s="104"/>
      <c r="X11" s="104"/>
      <c r="Y11" s="110" t="str">
        <f>Faktura!Y11</f>
        <v>Postadress</v>
      </c>
      <c r="Z11" s="110"/>
      <c r="AA11" s="110"/>
      <c r="AB11" s="110"/>
      <c r="AC11" s="110"/>
      <c r="AD11" s="110"/>
      <c r="AE11" s="110"/>
      <c r="AF11" s="110"/>
      <c r="AG11" s="110"/>
    </row>
    <row r="12" spans="1:34" ht="13.15" customHeight="1" x14ac:dyDescent="0.2">
      <c r="A12" s="11"/>
      <c r="B12" s="3" t="s">
        <v>43</v>
      </c>
      <c r="C12" s="12"/>
      <c r="D12" s="12"/>
      <c r="E12" s="12"/>
      <c r="F12" s="12"/>
      <c r="G12" s="12"/>
      <c r="H12" s="12"/>
      <c r="I12" s="12"/>
      <c r="K12" s="94">
        <f>Faktura!K12</f>
        <v>30</v>
      </c>
      <c r="L12" s="163" t="str">
        <f>Faktura!L12</f>
        <v>dagar netto</v>
      </c>
      <c r="M12" s="163"/>
      <c r="N12" s="163"/>
      <c r="O12" s="164"/>
      <c r="P12" s="13"/>
      <c r="Q12" s="14"/>
      <c r="R12" s="14"/>
      <c r="AH12" s="16"/>
    </row>
    <row r="13" spans="1:34" ht="13.15" customHeight="1" x14ac:dyDescent="0.2">
      <c r="A13" s="11"/>
      <c r="B13" s="3" t="s">
        <v>45</v>
      </c>
      <c r="C13" s="12"/>
      <c r="D13" s="12"/>
      <c r="E13" s="12"/>
      <c r="F13" s="12"/>
      <c r="G13" s="12"/>
      <c r="H13" s="12"/>
      <c r="I13" s="12"/>
      <c r="K13" s="165">
        <f ca="1">Faktura!K13</f>
        <v>44994</v>
      </c>
      <c r="L13" s="166"/>
      <c r="M13" s="166"/>
      <c r="N13" s="166"/>
      <c r="O13" s="167"/>
      <c r="P13" s="13"/>
      <c r="Q13" s="14"/>
      <c r="R13" s="14"/>
    </row>
    <row r="14" spans="1:34" ht="13.15" customHeight="1" x14ac:dyDescent="0.2">
      <c r="A14" s="11"/>
      <c r="B14" s="3" t="str">
        <f>Faktura!B14</f>
        <v>Dröjsmålsränta:</v>
      </c>
      <c r="C14" s="12"/>
      <c r="D14" s="12"/>
      <c r="E14" s="12"/>
      <c r="F14" s="12"/>
      <c r="G14" s="12"/>
      <c r="H14" s="12"/>
      <c r="I14" s="12"/>
      <c r="K14" s="168">
        <f>Faktura!L14</f>
        <v>0.15</v>
      </c>
      <c r="L14" s="168">
        <f>Faktura!L14</f>
        <v>0.15</v>
      </c>
      <c r="M14" s="168"/>
      <c r="N14" s="168"/>
      <c r="O14" s="169"/>
      <c r="P14" s="13"/>
      <c r="Q14" s="14"/>
      <c r="R14" s="14"/>
    </row>
    <row r="15" spans="1:34" ht="13.15" customHeight="1" x14ac:dyDescent="0.2">
      <c r="A15" s="11"/>
      <c r="B15" s="19" t="s">
        <v>1</v>
      </c>
      <c r="C15" s="18"/>
      <c r="D15" s="18"/>
      <c r="E15" s="18"/>
      <c r="F15" s="18"/>
      <c r="G15" s="18"/>
      <c r="H15" s="18"/>
      <c r="I15" s="18"/>
      <c r="J15" s="130">
        <f>Faktura!I15</f>
        <v>6703</v>
      </c>
      <c r="K15" s="130"/>
      <c r="L15" s="130"/>
      <c r="M15" s="130"/>
      <c r="N15" s="130"/>
      <c r="O15" s="131"/>
      <c r="P15" s="13"/>
      <c r="Q15" s="20"/>
      <c r="R15" s="20"/>
    </row>
    <row r="16" spans="1:34" ht="5.0999999999999996" customHeight="1" thickBot="1" x14ac:dyDescent="0.25">
      <c r="A16" s="21"/>
      <c r="B16" s="22"/>
      <c r="C16" s="23"/>
      <c r="D16" s="23"/>
      <c r="E16" s="23"/>
      <c r="F16" s="23"/>
      <c r="G16" s="23"/>
      <c r="H16" s="23"/>
      <c r="I16" s="23"/>
      <c r="J16" s="24"/>
      <c r="K16" s="25"/>
      <c r="L16" s="25"/>
      <c r="M16" s="25"/>
      <c r="N16" s="25"/>
      <c r="O16" s="26"/>
      <c r="P16" s="13"/>
      <c r="Q16" s="20"/>
      <c r="R16" s="20"/>
    </row>
    <row r="17" spans="1:36" ht="13.15" customHeight="1" thickTop="1" x14ac:dyDescent="0.2">
      <c r="P17" s="27"/>
      <c r="Q17" s="28"/>
      <c r="R17" s="28"/>
    </row>
    <row r="18" spans="1:36" ht="13.15" customHeight="1" thickBot="1" x14ac:dyDescent="0.25">
      <c r="P18" s="27"/>
      <c r="Q18" s="28"/>
      <c r="R18" s="28"/>
    </row>
    <row r="19" spans="1:36" ht="5.0999999999999996" customHeight="1" thickTop="1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</row>
    <row r="20" spans="1:36" s="31" customFormat="1" ht="13.15" customHeight="1" x14ac:dyDescent="0.2">
      <c r="A20" s="29"/>
      <c r="B20" s="132" t="s">
        <v>2</v>
      </c>
      <c r="C20" s="133"/>
      <c r="D20" s="133"/>
      <c r="E20" s="133"/>
      <c r="F20" s="133"/>
      <c r="G20" s="133"/>
      <c r="H20" s="157" t="str">
        <f>Faktura!H20</f>
        <v>Förnamn Efternamn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32" t="s">
        <v>6</v>
      </c>
      <c r="S20" s="104"/>
      <c r="T20" s="104"/>
      <c r="U20" s="104"/>
      <c r="V20" s="129" t="str">
        <f>Faktura!V20</f>
        <v>Förnamn Efternamn</v>
      </c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30"/>
      <c r="AJ20" s="4"/>
    </row>
    <row r="21" spans="1:36" s="31" customFormat="1" ht="13.15" customHeight="1" x14ac:dyDescent="0.2">
      <c r="A21" s="29"/>
      <c r="B21" s="132" t="s">
        <v>3</v>
      </c>
      <c r="C21" s="133"/>
      <c r="D21" s="133"/>
      <c r="E21" s="133"/>
      <c r="F21" s="133"/>
      <c r="G21" s="133"/>
      <c r="H21" s="157">
        <f>Faktura!H21</f>
        <v>11111111</v>
      </c>
      <c r="I21" s="157"/>
      <c r="J21" s="157"/>
      <c r="K21" s="157"/>
      <c r="L21" s="129"/>
      <c r="M21" s="129"/>
      <c r="N21" s="129"/>
      <c r="O21" s="129"/>
      <c r="P21" s="129"/>
      <c r="Q21" s="129"/>
      <c r="R21" s="132"/>
      <c r="S21" s="104"/>
      <c r="T21" s="104"/>
      <c r="U21" s="104"/>
      <c r="V21" s="129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30"/>
      <c r="AJ21" s="4"/>
    </row>
    <row r="22" spans="1:36" s="31" customFormat="1" ht="13.15" customHeight="1" x14ac:dyDescent="0.2">
      <c r="A22" s="29"/>
      <c r="B22" s="132" t="s">
        <v>4</v>
      </c>
      <c r="C22" s="133"/>
      <c r="D22" s="133"/>
      <c r="E22" s="133"/>
      <c r="F22" s="133"/>
      <c r="G22" s="133"/>
      <c r="H22" s="157" t="str">
        <f>Faktura!H22</f>
        <v>Fraktfritt</v>
      </c>
      <c r="I22" s="129"/>
      <c r="J22" s="129"/>
      <c r="K22" s="129"/>
      <c r="L22" s="129"/>
      <c r="M22" s="129"/>
      <c r="N22" s="129"/>
      <c r="O22" s="129"/>
      <c r="P22" s="129"/>
      <c r="Q22" s="129"/>
      <c r="R22" s="3" t="s">
        <v>7</v>
      </c>
      <c r="V22" s="158">
        <f>Faktura!V22</f>
        <v>44890</v>
      </c>
      <c r="W22" s="158"/>
      <c r="X22" s="158"/>
      <c r="Y22" s="158"/>
      <c r="Z22" s="129"/>
      <c r="AA22" s="104"/>
      <c r="AB22" s="104"/>
      <c r="AC22" s="104"/>
      <c r="AD22" s="104"/>
      <c r="AE22" s="104"/>
      <c r="AF22" s="104"/>
      <c r="AG22" s="104"/>
      <c r="AH22" s="30"/>
      <c r="AJ22" s="4"/>
    </row>
    <row r="23" spans="1:36" s="31" customFormat="1" ht="13.15" customHeight="1" x14ac:dyDescent="0.2">
      <c r="A23" s="29"/>
      <c r="B23" s="132" t="s">
        <v>5</v>
      </c>
      <c r="C23" s="133"/>
      <c r="D23" s="133"/>
      <c r="E23" s="133"/>
      <c r="F23" s="133"/>
      <c r="G23" s="133"/>
      <c r="H23" s="157" t="str">
        <f>Faktura!H23</f>
        <v>PostNord</v>
      </c>
      <c r="I23" s="129"/>
      <c r="J23" s="129"/>
      <c r="K23" s="129"/>
      <c r="L23" s="129"/>
      <c r="M23" s="129"/>
      <c r="N23" s="129"/>
      <c r="O23" s="129"/>
      <c r="P23" s="129"/>
      <c r="Q23" s="129"/>
      <c r="R23" s="132"/>
      <c r="S23" s="104"/>
      <c r="T23" s="104"/>
      <c r="U23" s="104"/>
      <c r="V23" s="129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30"/>
      <c r="AJ23" s="4"/>
    </row>
    <row r="24" spans="1:36" ht="7.15" customHeight="1" thickBot="1" x14ac:dyDescent="0.25">
      <c r="A24" s="11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32"/>
    </row>
    <row r="25" spans="1:36" s="37" customFormat="1" ht="16.350000000000001" customHeight="1" thickBot="1" x14ac:dyDescent="0.25">
      <c r="A25" s="33"/>
      <c r="B25" s="141" t="s">
        <v>10</v>
      </c>
      <c r="C25" s="142"/>
      <c r="D25" s="142"/>
      <c r="E25" s="35"/>
      <c r="F25" s="35"/>
      <c r="G25" s="141" t="s">
        <v>11</v>
      </c>
      <c r="H25" s="142"/>
      <c r="I25" s="142"/>
      <c r="J25" s="142"/>
      <c r="K25" s="142"/>
      <c r="L25" s="142"/>
      <c r="M25" s="142"/>
      <c r="N25" s="141" t="s">
        <v>7</v>
      </c>
      <c r="O25" s="142"/>
      <c r="P25" s="142"/>
      <c r="Q25" s="142"/>
      <c r="R25" s="143" t="s">
        <v>12</v>
      </c>
      <c r="S25" s="144"/>
      <c r="T25" s="34"/>
      <c r="U25" s="34" t="s">
        <v>13</v>
      </c>
      <c r="V25" s="35"/>
      <c r="W25" s="34"/>
      <c r="X25" s="117" t="s">
        <v>50</v>
      </c>
      <c r="Y25" s="118"/>
      <c r="Z25" s="118"/>
      <c r="AA25" s="118"/>
      <c r="AB25" s="35"/>
      <c r="AC25" s="141" t="s">
        <v>49</v>
      </c>
      <c r="AD25" s="142"/>
      <c r="AE25" s="142"/>
      <c r="AF25" s="142"/>
      <c r="AG25" s="142"/>
      <c r="AH25" s="36"/>
    </row>
    <row r="26" spans="1:36" s="1" customFormat="1" ht="16.350000000000001" customHeight="1" x14ac:dyDescent="0.2">
      <c r="A26" s="38"/>
      <c r="B26" s="156">
        <f>Faktura!B26</f>
        <v>1234567890</v>
      </c>
      <c r="C26" s="156"/>
      <c r="D26" s="156"/>
      <c r="E26" s="102"/>
      <c r="F26" s="102"/>
      <c r="G26" s="149" t="str">
        <f>Faktura!G26</f>
        <v>Artikel nr 1</v>
      </c>
      <c r="H26" s="150"/>
      <c r="I26" s="150"/>
      <c r="J26" s="150"/>
      <c r="K26" s="150"/>
      <c r="L26" s="150"/>
      <c r="M26" s="150"/>
      <c r="N26" s="151">
        <f>Faktura!N26</f>
        <v>44890</v>
      </c>
      <c r="O26" s="151"/>
      <c r="P26" s="151"/>
      <c r="Q26" s="151"/>
      <c r="R26" s="152">
        <f>Faktura!R26</f>
        <v>1</v>
      </c>
      <c r="S26" s="152"/>
      <c r="U26" s="149" t="str">
        <f>Faktura!U26</f>
        <v>Styck</v>
      </c>
      <c r="V26" s="150"/>
      <c r="X26" s="109">
        <f>Faktura!X26</f>
        <v>118.75</v>
      </c>
      <c r="Y26" s="116"/>
      <c r="Z26" s="116"/>
      <c r="AA26" s="116"/>
      <c r="AB26" s="39"/>
      <c r="AC26" s="109">
        <f>Faktura!AC26</f>
        <v>118.75</v>
      </c>
      <c r="AD26" s="116"/>
      <c r="AE26" s="116"/>
      <c r="AF26" s="116"/>
      <c r="AG26" s="116"/>
      <c r="AH26" s="40"/>
      <c r="AJ26" s="2"/>
    </row>
    <row r="27" spans="1:36" s="1" customFormat="1" ht="16.350000000000001" customHeight="1" x14ac:dyDescent="0.2">
      <c r="A27" s="38"/>
      <c r="B27" s="149">
        <f>Faktura!B27</f>
        <v>2222222222</v>
      </c>
      <c r="C27" s="149"/>
      <c r="D27" s="149"/>
      <c r="E27" s="104"/>
      <c r="F27" s="104"/>
      <c r="G27" s="149" t="str">
        <f>Faktura!G27</f>
        <v>Artikel nr 2</v>
      </c>
      <c r="H27" s="150"/>
      <c r="I27" s="150"/>
      <c r="J27" s="150"/>
      <c r="K27" s="150"/>
      <c r="L27" s="150"/>
      <c r="M27" s="150"/>
      <c r="N27" s="151">
        <f>Faktura!N27</f>
        <v>44890</v>
      </c>
      <c r="O27" s="151"/>
      <c r="P27" s="151"/>
      <c r="Q27" s="151"/>
      <c r="R27" s="152">
        <f>Faktura!R27</f>
        <v>2</v>
      </c>
      <c r="S27" s="152"/>
      <c r="U27" s="149" t="str">
        <f>Faktura!U27</f>
        <v>Styck</v>
      </c>
      <c r="V27" s="150"/>
      <c r="X27" s="109">
        <f>Faktura!X27</f>
        <v>123.5</v>
      </c>
      <c r="Y27" s="116"/>
      <c r="Z27" s="116"/>
      <c r="AA27" s="116"/>
      <c r="AB27" s="39"/>
      <c r="AC27" s="109">
        <f>Faktura!AC27</f>
        <v>247</v>
      </c>
      <c r="AD27" s="116"/>
      <c r="AE27" s="116"/>
      <c r="AF27" s="116"/>
      <c r="AG27" s="116"/>
      <c r="AH27" s="40"/>
      <c r="AJ27" s="2"/>
    </row>
    <row r="28" spans="1:36" ht="16.350000000000001" customHeight="1" x14ac:dyDescent="0.2">
      <c r="A28" s="11"/>
      <c r="B28" s="149">
        <f>Faktura!B28</f>
        <v>4444444444</v>
      </c>
      <c r="C28" s="149"/>
      <c r="D28" s="149"/>
      <c r="E28" s="104"/>
      <c r="F28" s="104"/>
      <c r="G28" s="149" t="str">
        <f>Faktura!G28</f>
        <v>Artikel nr 3</v>
      </c>
      <c r="H28" s="150"/>
      <c r="I28" s="150"/>
      <c r="J28" s="150"/>
      <c r="K28" s="150"/>
      <c r="L28" s="150"/>
      <c r="M28" s="150"/>
      <c r="N28" s="151">
        <f>Faktura!N28</f>
        <v>44890</v>
      </c>
      <c r="O28" s="151"/>
      <c r="P28" s="151"/>
      <c r="Q28" s="151"/>
      <c r="R28" s="152">
        <f>Faktura!R28</f>
        <v>3</v>
      </c>
      <c r="S28" s="152"/>
      <c r="U28" s="149" t="str">
        <f>Faktura!U28</f>
        <v>Styck</v>
      </c>
      <c r="V28" s="150"/>
      <c r="X28" s="109">
        <f>Faktura!X28</f>
        <v>175.5</v>
      </c>
      <c r="Y28" s="116"/>
      <c r="Z28" s="116"/>
      <c r="AA28" s="116"/>
      <c r="AB28" s="39"/>
      <c r="AC28" s="109">
        <f>Faktura!AC28</f>
        <v>526.5</v>
      </c>
      <c r="AD28" s="116"/>
      <c r="AE28" s="116"/>
      <c r="AF28" s="116"/>
      <c r="AG28" s="116"/>
      <c r="AH28" s="32"/>
    </row>
    <row r="29" spans="1:36" ht="16.350000000000001" customHeight="1" x14ac:dyDescent="0.2">
      <c r="A29" s="11"/>
      <c r="B29" s="149">
        <f>Faktura!B29</f>
        <v>5555555555</v>
      </c>
      <c r="C29" s="149"/>
      <c r="D29" s="149"/>
      <c r="E29" s="104"/>
      <c r="F29" s="92"/>
      <c r="G29" s="149" t="str">
        <f>Faktura!G29</f>
        <v>Artikel nr 4</v>
      </c>
      <c r="H29" s="150"/>
      <c r="I29" s="150"/>
      <c r="J29" s="150"/>
      <c r="K29" s="150"/>
      <c r="L29" s="150"/>
      <c r="M29" s="150"/>
      <c r="N29" s="151">
        <f>Faktura!N29</f>
        <v>44890</v>
      </c>
      <c r="O29" s="151"/>
      <c r="P29" s="151"/>
      <c r="Q29" s="151"/>
      <c r="R29" s="152">
        <f>Faktura!R29</f>
        <v>4</v>
      </c>
      <c r="S29" s="152"/>
      <c r="U29" s="149" t="str">
        <f>Faktura!U29</f>
        <v>Styck</v>
      </c>
      <c r="V29" s="150"/>
      <c r="X29" s="109">
        <f>Faktura!X29</f>
        <v>555</v>
      </c>
      <c r="Y29" s="116"/>
      <c r="Z29" s="116"/>
      <c r="AA29" s="116"/>
      <c r="AB29" s="39"/>
      <c r="AC29" s="109">
        <f>Faktura!AC29</f>
        <v>2220</v>
      </c>
      <c r="AD29" s="116"/>
      <c r="AE29" s="116"/>
      <c r="AF29" s="116"/>
      <c r="AG29" s="116"/>
      <c r="AH29" s="32"/>
    </row>
    <row r="30" spans="1:36" ht="16.350000000000001" customHeight="1" x14ac:dyDescent="0.2">
      <c r="A30" s="11"/>
      <c r="B30" s="149">
        <f>Faktura!B30</f>
        <v>9999999999</v>
      </c>
      <c r="C30" s="149"/>
      <c r="D30" s="149"/>
      <c r="E30" s="104"/>
      <c r="F30" s="104"/>
      <c r="G30" s="149" t="str">
        <f>Faktura!G30</f>
        <v>Service</v>
      </c>
      <c r="H30" s="150"/>
      <c r="I30" s="150"/>
      <c r="J30" s="150"/>
      <c r="K30" s="150"/>
      <c r="L30" s="150"/>
      <c r="M30" s="150"/>
      <c r="N30" s="151">
        <f>Faktura!N30</f>
        <v>44890</v>
      </c>
      <c r="O30" s="151"/>
      <c r="P30" s="151"/>
      <c r="Q30" s="151"/>
      <c r="R30" s="152">
        <f>Faktura!R30</f>
        <v>3</v>
      </c>
      <c r="S30" s="152"/>
      <c r="U30" s="149" t="str">
        <f>Faktura!U30</f>
        <v>tim</v>
      </c>
      <c r="V30" s="150"/>
      <c r="X30" s="109">
        <f>Faktura!X30</f>
        <v>750</v>
      </c>
      <c r="Y30" s="116"/>
      <c r="Z30" s="116"/>
      <c r="AA30" s="116"/>
      <c r="AB30" s="39"/>
      <c r="AC30" s="109">
        <f>Faktura!AC30</f>
        <v>2250</v>
      </c>
      <c r="AD30" s="116"/>
      <c r="AE30" s="116"/>
      <c r="AF30" s="116"/>
      <c r="AG30" s="116"/>
      <c r="AH30" s="32"/>
    </row>
    <row r="31" spans="1:36" ht="16.350000000000001" customHeight="1" x14ac:dyDescent="0.2">
      <c r="A31" s="11"/>
      <c r="B31" s="149">
        <f>Faktura!B31</f>
        <v>0</v>
      </c>
      <c r="C31" s="149"/>
      <c r="D31" s="149"/>
      <c r="E31" s="104"/>
      <c r="F31" s="104"/>
      <c r="G31" s="149">
        <f>Faktura!G31</f>
        <v>0</v>
      </c>
      <c r="H31" s="150"/>
      <c r="I31" s="150"/>
      <c r="J31" s="150"/>
      <c r="K31" s="150"/>
      <c r="L31" s="150"/>
      <c r="M31" s="150"/>
      <c r="N31" s="151" t="str">
        <f>Faktura!N31</f>
        <v/>
      </c>
      <c r="O31" s="151"/>
      <c r="P31" s="151"/>
      <c r="Q31" s="151"/>
      <c r="R31" s="152">
        <f>Faktura!R31</f>
        <v>0</v>
      </c>
      <c r="S31" s="152"/>
      <c r="U31" s="149">
        <f>Faktura!U31</f>
        <v>0</v>
      </c>
      <c r="V31" s="150"/>
      <c r="X31" s="109">
        <f>Faktura!X31</f>
        <v>0</v>
      </c>
      <c r="Y31" s="116"/>
      <c r="Z31" s="116"/>
      <c r="AA31" s="116"/>
      <c r="AB31" s="39"/>
      <c r="AC31" s="109">
        <f>Faktura!AC31</f>
        <v>0</v>
      </c>
      <c r="AD31" s="116"/>
      <c r="AE31" s="116"/>
      <c r="AF31" s="116"/>
      <c r="AG31" s="116"/>
      <c r="AH31" s="32"/>
    </row>
    <row r="32" spans="1:36" ht="16.350000000000001" customHeight="1" x14ac:dyDescent="0.2">
      <c r="A32" s="11"/>
      <c r="B32" s="149">
        <f>Faktura!B32</f>
        <v>0</v>
      </c>
      <c r="C32" s="149"/>
      <c r="D32" s="149"/>
      <c r="E32" s="104"/>
      <c r="F32" s="104"/>
      <c r="G32" s="149">
        <f>Faktura!G32</f>
        <v>0</v>
      </c>
      <c r="H32" s="150"/>
      <c r="I32" s="150"/>
      <c r="J32" s="150"/>
      <c r="K32" s="150"/>
      <c r="L32" s="150"/>
      <c r="M32" s="150"/>
      <c r="N32" s="151" t="str">
        <f>Faktura!N32</f>
        <v/>
      </c>
      <c r="O32" s="151"/>
      <c r="P32" s="151"/>
      <c r="Q32" s="151"/>
      <c r="R32" s="152">
        <f>Faktura!R32</f>
        <v>0</v>
      </c>
      <c r="S32" s="152"/>
      <c r="U32" s="149">
        <f>Faktura!U32</f>
        <v>0</v>
      </c>
      <c r="V32" s="150"/>
      <c r="X32" s="109">
        <f>Faktura!X32</f>
        <v>0</v>
      </c>
      <c r="Y32" s="116"/>
      <c r="Z32" s="116"/>
      <c r="AA32" s="116"/>
      <c r="AB32" s="39"/>
      <c r="AC32" s="109">
        <f>Faktura!AC32</f>
        <v>0</v>
      </c>
      <c r="AD32" s="116"/>
      <c r="AE32" s="116"/>
      <c r="AF32" s="116"/>
      <c r="AG32" s="116"/>
      <c r="AH32" s="32"/>
    </row>
    <row r="33" spans="1:34" ht="16.350000000000001" customHeight="1" x14ac:dyDescent="0.2">
      <c r="A33" s="11"/>
      <c r="B33" s="149">
        <f>Faktura!B33</f>
        <v>0</v>
      </c>
      <c r="C33" s="149"/>
      <c r="D33" s="149"/>
      <c r="E33" s="104"/>
      <c r="F33" s="104"/>
      <c r="G33" s="149">
        <f>Faktura!G33</f>
        <v>0</v>
      </c>
      <c r="H33" s="150"/>
      <c r="I33" s="150"/>
      <c r="J33" s="150"/>
      <c r="K33" s="150"/>
      <c r="L33" s="150"/>
      <c r="M33" s="150"/>
      <c r="N33" s="151" t="str">
        <f>Faktura!N33</f>
        <v/>
      </c>
      <c r="O33" s="151"/>
      <c r="P33" s="151"/>
      <c r="Q33" s="151"/>
      <c r="R33" s="152">
        <f>Faktura!R33</f>
        <v>0</v>
      </c>
      <c r="S33" s="152"/>
      <c r="U33" s="149">
        <f>Faktura!U33</f>
        <v>0</v>
      </c>
      <c r="V33" s="150"/>
      <c r="X33" s="109">
        <f>Faktura!X33</f>
        <v>0</v>
      </c>
      <c r="Y33" s="116"/>
      <c r="Z33" s="116"/>
      <c r="AA33" s="116"/>
      <c r="AB33" s="39"/>
      <c r="AC33" s="109">
        <f>Faktura!AC33</f>
        <v>0</v>
      </c>
      <c r="AD33" s="116"/>
      <c r="AE33" s="116"/>
      <c r="AF33" s="116"/>
      <c r="AG33" s="116"/>
      <c r="AH33" s="32"/>
    </row>
    <row r="34" spans="1:34" ht="16.350000000000001" customHeight="1" x14ac:dyDescent="0.2">
      <c r="A34" s="11"/>
      <c r="B34" s="149">
        <f>Faktura!B34</f>
        <v>0</v>
      </c>
      <c r="C34" s="149"/>
      <c r="D34" s="149"/>
      <c r="E34" s="104"/>
      <c r="F34" s="104"/>
      <c r="G34" s="149">
        <f>Faktura!G34</f>
        <v>0</v>
      </c>
      <c r="H34" s="150"/>
      <c r="I34" s="150"/>
      <c r="J34" s="150"/>
      <c r="K34" s="150"/>
      <c r="L34" s="150"/>
      <c r="M34" s="150"/>
      <c r="N34" s="151" t="str">
        <f>Faktura!N34</f>
        <v/>
      </c>
      <c r="O34" s="151"/>
      <c r="P34" s="151"/>
      <c r="Q34" s="151"/>
      <c r="R34" s="152">
        <f>Faktura!R34</f>
        <v>0</v>
      </c>
      <c r="S34" s="152"/>
      <c r="U34" s="149">
        <f>Faktura!U34</f>
        <v>0</v>
      </c>
      <c r="V34" s="150"/>
      <c r="X34" s="109">
        <f>Faktura!X34</f>
        <v>0</v>
      </c>
      <c r="Y34" s="116"/>
      <c r="Z34" s="116"/>
      <c r="AA34" s="116"/>
      <c r="AB34" s="39"/>
      <c r="AC34" s="109">
        <f>Faktura!AC34</f>
        <v>0</v>
      </c>
      <c r="AD34" s="116"/>
      <c r="AE34" s="116"/>
      <c r="AF34" s="116"/>
      <c r="AG34" s="116"/>
      <c r="AH34" s="32"/>
    </row>
    <row r="35" spans="1:34" ht="16.350000000000001" customHeight="1" x14ac:dyDescent="0.2">
      <c r="A35" s="11"/>
      <c r="B35" s="149">
        <f>Faktura!B35</f>
        <v>0</v>
      </c>
      <c r="C35" s="149"/>
      <c r="D35" s="149"/>
      <c r="E35" s="104"/>
      <c r="F35" s="104"/>
      <c r="G35" s="149">
        <f>Faktura!G35</f>
        <v>0</v>
      </c>
      <c r="H35" s="150"/>
      <c r="I35" s="150"/>
      <c r="J35" s="150"/>
      <c r="K35" s="150"/>
      <c r="L35" s="150"/>
      <c r="M35" s="150"/>
      <c r="N35" s="151" t="str">
        <f>Faktura!N35</f>
        <v/>
      </c>
      <c r="O35" s="151"/>
      <c r="P35" s="151"/>
      <c r="Q35" s="151"/>
      <c r="R35" s="152">
        <f>Faktura!R35</f>
        <v>0</v>
      </c>
      <c r="S35" s="152"/>
      <c r="U35" s="149">
        <f>Faktura!U35</f>
        <v>0</v>
      </c>
      <c r="V35" s="150"/>
      <c r="X35" s="109">
        <f>Faktura!X35</f>
        <v>0</v>
      </c>
      <c r="Y35" s="116"/>
      <c r="Z35" s="116"/>
      <c r="AA35" s="116"/>
      <c r="AB35" s="39"/>
      <c r="AC35" s="109">
        <f>Faktura!AC35</f>
        <v>0</v>
      </c>
      <c r="AD35" s="116"/>
      <c r="AE35" s="116"/>
      <c r="AF35" s="116"/>
      <c r="AG35" s="116"/>
      <c r="AH35" s="32"/>
    </row>
    <row r="36" spans="1:34" ht="16.350000000000001" customHeight="1" x14ac:dyDescent="0.2">
      <c r="A36" s="11"/>
      <c r="B36" s="149">
        <f>Faktura!B36</f>
        <v>0</v>
      </c>
      <c r="C36" s="149"/>
      <c r="D36" s="149"/>
      <c r="E36" s="104"/>
      <c r="F36" s="104"/>
      <c r="G36" s="149">
        <f>Faktura!G36</f>
        <v>0</v>
      </c>
      <c r="H36" s="150"/>
      <c r="I36" s="150"/>
      <c r="J36" s="150"/>
      <c r="K36" s="150"/>
      <c r="L36" s="150"/>
      <c r="M36" s="150"/>
      <c r="N36" s="151" t="str">
        <f>Faktura!N36</f>
        <v/>
      </c>
      <c r="O36" s="151"/>
      <c r="P36" s="151"/>
      <c r="Q36" s="151"/>
      <c r="R36" s="152">
        <f>Faktura!R36</f>
        <v>0</v>
      </c>
      <c r="S36" s="152"/>
      <c r="U36" s="149">
        <f>Faktura!U36</f>
        <v>0</v>
      </c>
      <c r="V36" s="150"/>
      <c r="X36" s="109">
        <f>Faktura!X36</f>
        <v>0</v>
      </c>
      <c r="Y36" s="116"/>
      <c r="Z36" s="116"/>
      <c r="AA36" s="116"/>
      <c r="AB36" s="39"/>
      <c r="AC36" s="109">
        <f>Faktura!AC36</f>
        <v>0</v>
      </c>
      <c r="AD36" s="116"/>
      <c r="AE36" s="116"/>
      <c r="AF36" s="116"/>
      <c r="AG36" s="116"/>
      <c r="AH36" s="32"/>
    </row>
    <row r="37" spans="1:34" ht="16.350000000000001" customHeight="1" x14ac:dyDescent="0.2">
      <c r="A37" s="11"/>
      <c r="B37" s="149">
        <f>Faktura!B37</f>
        <v>0</v>
      </c>
      <c r="C37" s="149"/>
      <c r="D37" s="149"/>
      <c r="E37" s="104"/>
      <c r="F37" s="104"/>
      <c r="G37" s="149">
        <f>Faktura!G37</f>
        <v>0</v>
      </c>
      <c r="H37" s="150"/>
      <c r="I37" s="150"/>
      <c r="J37" s="150"/>
      <c r="K37" s="150"/>
      <c r="L37" s="150"/>
      <c r="M37" s="150"/>
      <c r="N37" s="151" t="str">
        <f>Faktura!N37</f>
        <v/>
      </c>
      <c r="O37" s="151"/>
      <c r="P37" s="151"/>
      <c r="Q37" s="151"/>
      <c r="R37" s="152">
        <f>Faktura!R37</f>
        <v>0</v>
      </c>
      <c r="S37" s="152"/>
      <c r="U37" s="149">
        <f>Faktura!U37</f>
        <v>0</v>
      </c>
      <c r="V37" s="150"/>
      <c r="X37" s="109">
        <f>Faktura!X37</f>
        <v>0</v>
      </c>
      <c r="Y37" s="116"/>
      <c r="Z37" s="116"/>
      <c r="AA37" s="116"/>
      <c r="AB37" s="39"/>
      <c r="AC37" s="109">
        <f>Faktura!AC37</f>
        <v>0</v>
      </c>
      <c r="AD37" s="116"/>
      <c r="AE37" s="116"/>
      <c r="AF37" s="116"/>
      <c r="AG37" s="116"/>
      <c r="AH37" s="32"/>
    </row>
    <row r="38" spans="1:34" ht="16.350000000000001" customHeight="1" x14ac:dyDescent="0.2">
      <c r="A38" s="11"/>
      <c r="B38" s="149">
        <f>Faktura!B38</f>
        <v>0</v>
      </c>
      <c r="C38" s="149"/>
      <c r="D38" s="149"/>
      <c r="E38" s="104"/>
      <c r="F38" s="104"/>
      <c r="G38" s="149">
        <f>Faktura!G38</f>
        <v>0</v>
      </c>
      <c r="H38" s="150"/>
      <c r="I38" s="150"/>
      <c r="J38" s="150"/>
      <c r="K38" s="150"/>
      <c r="L38" s="150"/>
      <c r="M38" s="150"/>
      <c r="N38" s="151" t="str">
        <f>Faktura!N38</f>
        <v/>
      </c>
      <c r="O38" s="151"/>
      <c r="P38" s="151"/>
      <c r="Q38" s="151"/>
      <c r="R38" s="152">
        <f>Faktura!R38</f>
        <v>0</v>
      </c>
      <c r="S38" s="152"/>
      <c r="U38" s="149">
        <f>Faktura!U38</f>
        <v>0</v>
      </c>
      <c r="V38" s="150"/>
      <c r="X38" s="109">
        <f>Faktura!X38</f>
        <v>0</v>
      </c>
      <c r="Y38" s="116"/>
      <c r="Z38" s="116"/>
      <c r="AA38" s="116"/>
      <c r="AB38" s="39"/>
      <c r="AC38" s="109">
        <f>Faktura!AC38</f>
        <v>0</v>
      </c>
      <c r="AD38" s="116"/>
      <c r="AE38" s="116"/>
      <c r="AF38" s="116"/>
      <c r="AG38" s="116"/>
      <c r="AH38" s="32"/>
    </row>
    <row r="39" spans="1:34" ht="16.350000000000001" customHeight="1" x14ac:dyDescent="0.2">
      <c r="A39" s="11"/>
      <c r="B39" s="149">
        <f>Faktura!B39</f>
        <v>0</v>
      </c>
      <c r="C39" s="149"/>
      <c r="D39" s="149"/>
      <c r="E39" s="104"/>
      <c r="F39" s="104"/>
      <c r="G39" s="149">
        <f>Faktura!G39</f>
        <v>0</v>
      </c>
      <c r="H39" s="150"/>
      <c r="I39" s="150"/>
      <c r="J39" s="150"/>
      <c r="K39" s="150"/>
      <c r="L39" s="150"/>
      <c r="M39" s="150"/>
      <c r="N39" s="151" t="str">
        <f>Faktura!N39</f>
        <v/>
      </c>
      <c r="O39" s="151"/>
      <c r="P39" s="151"/>
      <c r="Q39" s="151"/>
      <c r="R39" s="152">
        <f>Faktura!R39</f>
        <v>0</v>
      </c>
      <c r="S39" s="152"/>
      <c r="U39" s="149">
        <f>Faktura!U39</f>
        <v>0</v>
      </c>
      <c r="V39" s="150"/>
      <c r="X39" s="109">
        <f>Faktura!X39</f>
        <v>0</v>
      </c>
      <c r="Y39" s="116"/>
      <c r="Z39" s="116"/>
      <c r="AA39" s="116"/>
      <c r="AB39" s="39"/>
      <c r="AC39" s="109">
        <f>Faktura!AC39</f>
        <v>0</v>
      </c>
      <c r="AD39" s="116"/>
      <c r="AE39" s="116"/>
      <c r="AF39" s="116"/>
      <c r="AG39" s="116"/>
      <c r="AH39" s="32"/>
    </row>
    <row r="40" spans="1:34" ht="16.350000000000001" customHeight="1" x14ac:dyDescent="0.2">
      <c r="A40" s="11"/>
      <c r="B40" s="149">
        <f>Faktura!B40</f>
        <v>0</v>
      </c>
      <c r="C40" s="149"/>
      <c r="D40" s="149"/>
      <c r="E40" s="104"/>
      <c r="F40" s="104"/>
      <c r="G40" s="149">
        <f>Faktura!G40</f>
        <v>0</v>
      </c>
      <c r="H40" s="150"/>
      <c r="I40" s="150"/>
      <c r="J40" s="150"/>
      <c r="K40" s="150"/>
      <c r="L40" s="150"/>
      <c r="M40" s="150"/>
      <c r="N40" s="151" t="str">
        <f>Faktura!N40</f>
        <v/>
      </c>
      <c r="O40" s="151"/>
      <c r="P40" s="151"/>
      <c r="Q40" s="151"/>
      <c r="R40" s="152">
        <f>Faktura!R40</f>
        <v>0</v>
      </c>
      <c r="S40" s="152"/>
      <c r="U40" s="149">
        <f>Faktura!U40</f>
        <v>0</v>
      </c>
      <c r="V40" s="150"/>
      <c r="X40" s="109">
        <f>Faktura!X40</f>
        <v>0</v>
      </c>
      <c r="Y40" s="116"/>
      <c r="Z40" s="116"/>
      <c r="AA40" s="116"/>
      <c r="AB40" s="39"/>
      <c r="AC40" s="109">
        <f>Faktura!AC40</f>
        <v>0</v>
      </c>
      <c r="AD40" s="116"/>
      <c r="AE40" s="116"/>
      <c r="AF40" s="116"/>
      <c r="AG40" s="116"/>
      <c r="AH40" s="32"/>
    </row>
    <row r="41" spans="1:34" ht="16.350000000000001" customHeight="1" x14ac:dyDescent="0.2">
      <c r="A41" s="11"/>
      <c r="B41" s="149">
        <f>Faktura!B41</f>
        <v>0</v>
      </c>
      <c r="C41" s="149"/>
      <c r="D41" s="149"/>
      <c r="E41" s="104"/>
      <c r="F41" s="104"/>
      <c r="G41" s="149">
        <f>Faktura!G41</f>
        <v>0</v>
      </c>
      <c r="H41" s="150"/>
      <c r="I41" s="150"/>
      <c r="J41" s="150"/>
      <c r="K41" s="150"/>
      <c r="L41" s="150"/>
      <c r="M41" s="150"/>
      <c r="N41" s="151" t="str">
        <f>Faktura!N41</f>
        <v/>
      </c>
      <c r="O41" s="151"/>
      <c r="P41" s="151"/>
      <c r="Q41" s="151"/>
      <c r="R41" s="152">
        <f>Faktura!R41</f>
        <v>0</v>
      </c>
      <c r="S41" s="152"/>
      <c r="U41" s="149">
        <f>Faktura!U41</f>
        <v>0</v>
      </c>
      <c r="V41" s="150"/>
      <c r="X41" s="109">
        <f>Faktura!X41</f>
        <v>0</v>
      </c>
      <c r="Y41" s="116"/>
      <c r="Z41" s="116"/>
      <c r="AA41" s="116"/>
      <c r="AB41" s="39"/>
      <c r="AC41" s="109">
        <f>Faktura!AC41</f>
        <v>0</v>
      </c>
      <c r="AD41" s="116"/>
      <c r="AE41" s="116"/>
      <c r="AF41" s="116"/>
      <c r="AG41" s="116"/>
      <c r="AH41" s="32"/>
    </row>
    <row r="42" spans="1:34" ht="16.350000000000001" customHeight="1" x14ac:dyDescent="0.2">
      <c r="A42" s="11"/>
      <c r="B42" s="149">
        <f>Faktura!B42</f>
        <v>0</v>
      </c>
      <c r="C42" s="149"/>
      <c r="D42" s="149"/>
      <c r="E42" s="104"/>
      <c r="F42" s="104"/>
      <c r="G42" s="149">
        <f>Faktura!G42</f>
        <v>0</v>
      </c>
      <c r="H42" s="150"/>
      <c r="I42" s="150"/>
      <c r="J42" s="150"/>
      <c r="K42" s="150"/>
      <c r="L42" s="150"/>
      <c r="M42" s="150"/>
      <c r="N42" s="151" t="str">
        <f>Faktura!N42</f>
        <v/>
      </c>
      <c r="O42" s="151"/>
      <c r="P42" s="151"/>
      <c r="Q42" s="151"/>
      <c r="R42" s="152">
        <f>Faktura!R42</f>
        <v>0</v>
      </c>
      <c r="S42" s="152"/>
      <c r="U42" s="149">
        <f>Faktura!U42</f>
        <v>0</v>
      </c>
      <c r="V42" s="150"/>
      <c r="X42" s="109">
        <f>Faktura!X42</f>
        <v>0</v>
      </c>
      <c r="Y42" s="116"/>
      <c r="Z42" s="116"/>
      <c r="AA42" s="116"/>
      <c r="AB42" s="39"/>
      <c r="AC42" s="109">
        <f>Faktura!AC42</f>
        <v>0</v>
      </c>
      <c r="AD42" s="116"/>
      <c r="AE42" s="116"/>
      <c r="AF42" s="116"/>
      <c r="AG42" s="116"/>
      <c r="AH42" s="32"/>
    </row>
    <row r="43" spans="1:34" ht="16.350000000000001" customHeight="1" x14ac:dyDescent="0.2">
      <c r="A43" s="11"/>
      <c r="B43" s="153">
        <f>Faktura!B43</f>
        <v>0</v>
      </c>
      <c r="C43" s="153"/>
      <c r="D43" s="153"/>
      <c r="E43" s="108"/>
      <c r="F43" s="108"/>
      <c r="G43" s="149">
        <f>Faktura!G43</f>
        <v>0</v>
      </c>
      <c r="H43" s="150"/>
      <c r="I43" s="150"/>
      <c r="J43" s="150"/>
      <c r="K43" s="150"/>
      <c r="L43" s="150"/>
      <c r="M43" s="150"/>
      <c r="N43" s="151" t="str">
        <f>Faktura!N43</f>
        <v/>
      </c>
      <c r="O43" s="151"/>
      <c r="P43" s="151"/>
      <c r="Q43" s="151"/>
      <c r="R43" s="152">
        <f>Faktura!R43</f>
        <v>0</v>
      </c>
      <c r="S43" s="152"/>
      <c r="U43" s="149">
        <f>Faktura!U43</f>
        <v>0</v>
      </c>
      <c r="V43" s="150"/>
      <c r="X43" s="109">
        <f>Faktura!X43</f>
        <v>0</v>
      </c>
      <c r="Y43" s="116"/>
      <c r="Z43" s="116"/>
      <c r="AA43" s="116"/>
      <c r="AB43" s="39"/>
      <c r="AC43" s="109">
        <f>Faktura!AC43</f>
        <v>0</v>
      </c>
      <c r="AD43" s="116"/>
      <c r="AE43" s="116"/>
      <c r="AF43" s="116"/>
      <c r="AG43" s="116"/>
      <c r="AH43" s="32"/>
    </row>
    <row r="44" spans="1:34" ht="8.4499999999999993" customHeight="1" x14ac:dyDescent="0.2">
      <c r="A44" s="11"/>
      <c r="B44" s="51"/>
      <c r="C44" s="51"/>
      <c r="D44" s="51"/>
      <c r="E44" s="51"/>
      <c r="F44" s="51"/>
      <c r="G44" s="52"/>
      <c r="H44" s="53"/>
      <c r="I44" s="53"/>
      <c r="J44" s="53"/>
      <c r="K44" s="53"/>
      <c r="L44" s="53"/>
      <c r="M44" s="53"/>
      <c r="N44" s="54"/>
      <c r="O44" s="55"/>
      <c r="P44" s="55"/>
      <c r="Q44" s="55"/>
      <c r="R44" s="56"/>
      <c r="S44" s="56"/>
      <c r="T44" s="52"/>
      <c r="U44" s="53"/>
      <c r="V44" s="53"/>
      <c r="W44" s="53"/>
      <c r="X44" s="57"/>
      <c r="Y44" s="53"/>
      <c r="Z44" s="53"/>
      <c r="AA44" s="53"/>
      <c r="AB44" s="53"/>
      <c r="AC44" s="53"/>
      <c r="AD44" s="53"/>
      <c r="AE44" s="53"/>
      <c r="AF44" s="53"/>
      <c r="AG44" s="53"/>
      <c r="AH44" s="32"/>
    </row>
    <row r="45" spans="1:34" s="2" customFormat="1" ht="15.6" customHeight="1" x14ac:dyDescent="0.2">
      <c r="A45" s="42"/>
      <c r="B45" s="4"/>
      <c r="C45" s="4"/>
      <c r="D45" s="4"/>
      <c r="E45" s="4"/>
      <c r="F45" s="4"/>
      <c r="K45" s="3" t="str">
        <f>Faktura!K45</f>
        <v>Exkl moms</v>
      </c>
      <c r="M45" s="3"/>
      <c r="P45" s="4" t="s">
        <v>14</v>
      </c>
      <c r="S45" s="2" t="str">
        <f>IF(ISBLANK(#REF!),"","Momsbelopp")</f>
        <v>Momsbelopp</v>
      </c>
      <c r="Y45" s="2" t="s">
        <v>31</v>
      </c>
      <c r="AD45" s="43"/>
      <c r="AE45" s="43"/>
      <c r="AF45" s="43"/>
      <c r="AG45" s="44" t="str">
        <f>Faktura!AG45</f>
        <v>Att betala</v>
      </c>
      <c r="AH45" s="45"/>
    </row>
    <row r="46" spans="1:34" ht="15.6" customHeight="1" x14ac:dyDescent="0.2">
      <c r="A46" s="11"/>
      <c r="B46" s="41"/>
      <c r="C46" s="41"/>
      <c r="D46" s="41"/>
      <c r="E46" s="41"/>
      <c r="F46" s="41"/>
      <c r="G46" s="1"/>
      <c r="J46" s="110">
        <f>Faktura!J46</f>
        <v>5362.25</v>
      </c>
      <c r="K46" s="110"/>
      <c r="L46" s="110"/>
      <c r="M46" s="110"/>
      <c r="N46" s="110"/>
      <c r="P46" s="7">
        <f>Faktura!P46</f>
        <v>25</v>
      </c>
      <c r="Q46" s="6" t="str">
        <f>Faktura!Q46</f>
        <v/>
      </c>
      <c r="S46" s="109">
        <f>Faktura!S46</f>
        <v>1340.5625</v>
      </c>
      <c r="T46" s="110"/>
      <c r="U46" s="110"/>
      <c r="V46" s="110"/>
      <c r="X46" s="146">
        <f>Faktura!X46</f>
        <v>0.1875</v>
      </c>
      <c r="Y46" s="147"/>
      <c r="Z46" s="147"/>
      <c r="AC46" s="145">
        <f>Faktura!AC46</f>
        <v>6703</v>
      </c>
      <c r="AD46" s="110"/>
      <c r="AE46" s="110"/>
      <c r="AF46" s="110"/>
      <c r="AG46" s="110"/>
      <c r="AH46" s="32"/>
    </row>
    <row r="47" spans="1:34" ht="5.0999999999999996" customHeight="1" thickBot="1" x14ac:dyDescent="0.25">
      <c r="A47" s="2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46"/>
    </row>
    <row r="48" spans="1:34" s="2" customFormat="1" ht="16.350000000000001" customHeight="1" thickTop="1" thickBot="1" x14ac:dyDescent="0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8"/>
      <c r="M48" s="48"/>
      <c r="N48" s="48"/>
      <c r="O48" s="48"/>
      <c r="P48" s="48"/>
      <c r="Q48" s="48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</row>
    <row r="49" spans="1:34" s="2" customFormat="1" ht="12" customHeight="1" thickTop="1" x14ac:dyDescent="0.2">
      <c r="A49" s="61"/>
      <c r="B49" s="69" t="s">
        <v>61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3"/>
    </row>
    <row r="50" spans="1:34" s="2" customFormat="1" ht="13.15" customHeight="1" x14ac:dyDescent="0.2">
      <c r="A50" s="64"/>
      <c r="B50" s="154">
        <f>Faktura!B50</f>
        <v>0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65"/>
    </row>
    <row r="51" spans="1:34" s="2" customFormat="1" ht="13.15" customHeight="1" x14ac:dyDescent="0.2">
      <c r="A51" s="6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65"/>
    </row>
    <row r="52" spans="1:34" s="2" customFormat="1" ht="13.15" customHeight="1" x14ac:dyDescent="0.2">
      <c r="A52" s="6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65"/>
    </row>
    <row r="53" spans="1:34" s="2" customFormat="1" ht="13.15" customHeight="1" thickBot="1" x14ac:dyDescent="0.25">
      <c r="A53" s="66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67"/>
    </row>
    <row r="54" spans="1:34" s="2" customFormat="1" ht="12" customHeight="1" thickTop="1" x14ac:dyDescent="0.2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</row>
    <row r="55" spans="1:34" s="47" customFormat="1" ht="10.5" customHeight="1" x14ac:dyDescent="0.2">
      <c r="B55" s="49" t="str">
        <f>Faktura!B55</f>
        <v>Adress</v>
      </c>
      <c r="C55" s="49"/>
      <c r="D55" s="49"/>
      <c r="E55" s="49"/>
      <c r="F55" s="49"/>
      <c r="G55" s="49"/>
      <c r="H55" s="49"/>
      <c r="I55" s="49"/>
      <c r="M55" s="49" t="str">
        <f>Faktura!M55</f>
        <v>Telefon</v>
      </c>
      <c r="O55" s="49"/>
      <c r="P55" s="31"/>
      <c r="R55"/>
      <c r="S55"/>
      <c r="U55" s="49" t="str">
        <f>Faktura!U55</f>
        <v>Plusgiro:</v>
      </c>
      <c r="Y55"/>
      <c r="AB55" s="49" t="str">
        <f>Faktura!AB55</f>
        <v>Organisationsnr:</v>
      </c>
      <c r="AC55" s="31"/>
      <c r="AD55" s="31"/>
      <c r="AE55" s="31"/>
      <c r="AF55" s="31"/>
    </row>
    <row r="56" spans="1:34" s="2" customFormat="1" ht="10.5" customHeight="1" x14ac:dyDescent="0.2">
      <c r="B56" s="4" t="str">
        <f>Faktura!B56</f>
        <v>Företaget AB</v>
      </c>
      <c r="C56" s="4"/>
      <c r="D56" s="4"/>
      <c r="E56" s="4"/>
      <c r="F56" s="4"/>
      <c r="G56" s="4"/>
      <c r="H56" s="4"/>
      <c r="I56" s="4"/>
      <c r="M56" s="4" t="str">
        <f>Faktura!M56</f>
        <v>070-123 45 67</v>
      </c>
      <c r="O56" s="4"/>
      <c r="P56" s="4"/>
      <c r="U56" s="4" t="str">
        <f>Faktura!U56</f>
        <v>123456-7</v>
      </c>
      <c r="AB56" s="4" t="str">
        <f>Faktura!AB56</f>
        <v>19555555-5555</v>
      </c>
      <c r="AC56" s="4"/>
      <c r="AD56" s="4"/>
      <c r="AE56" s="4"/>
      <c r="AF56" s="4"/>
    </row>
    <row r="57" spans="1:34" s="2" customFormat="1" ht="3" customHeight="1" x14ac:dyDescent="0.2">
      <c r="B57" s="4"/>
      <c r="C57" s="4"/>
      <c r="D57" s="4"/>
      <c r="E57" s="4"/>
      <c r="F57" s="4"/>
      <c r="G57" s="4"/>
      <c r="H57" s="4"/>
      <c r="I57" s="4"/>
      <c r="M57" s="4"/>
      <c r="O57" s="4"/>
      <c r="P57" s="4"/>
      <c r="U57" s="4"/>
      <c r="AB57" s="4"/>
      <c r="AC57" s="4"/>
      <c r="AD57" s="4"/>
      <c r="AE57" s="4"/>
      <c r="AF57" s="4"/>
    </row>
    <row r="58" spans="1:34" s="47" customFormat="1" ht="10.5" customHeight="1" x14ac:dyDescent="0.2">
      <c r="B58" s="49" t="str">
        <f>Faktura!B58</f>
        <v>Gatan 1</v>
      </c>
      <c r="C58" s="31"/>
      <c r="D58" s="31"/>
      <c r="E58" s="31"/>
      <c r="F58" s="31"/>
      <c r="G58" s="31"/>
      <c r="H58" s="31"/>
      <c r="I58" s="31"/>
      <c r="M58" s="49" t="str">
        <f>Faktura!M58</f>
        <v>Internet</v>
      </c>
      <c r="O58" s="31"/>
      <c r="P58" s="31"/>
      <c r="R58"/>
      <c r="S58"/>
      <c r="U58" s="47" t="str">
        <f>Faktura!U58</f>
        <v>Bankgiro:</v>
      </c>
      <c r="Y58"/>
      <c r="AB58" s="49" t="str">
        <f>Faktura!AB58</f>
        <v>Momsregistreringsnr:</v>
      </c>
      <c r="AC58"/>
      <c r="AD58"/>
      <c r="AE58"/>
      <c r="AF58"/>
    </row>
    <row r="59" spans="1:34" s="2" customFormat="1" ht="10.5" customHeight="1" x14ac:dyDescent="0.2">
      <c r="B59" s="139">
        <f>Faktura!B59</f>
        <v>11111</v>
      </c>
      <c r="C59" s="140"/>
      <c r="D59" s="4" t="str">
        <f>Faktura!D59</f>
        <v>Staden</v>
      </c>
      <c r="E59" s="4"/>
      <c r="F59" s="4"/>
      <c r="G59" s="4"/>
      <c r="H59" s="4"/>
      <c r="I59" s="4"/>
      <c r="M59" s="4" t="str">
        <f>Faktura!M59</f>
        <v>www.bolaget.se</v>
      </c>
      <c r="O59" s="4"/>
      <c r="P59" s="4"/>
      <c r="U59" s="2" t="str">
        <f>Faktura!U59</f>
        <v>1213-4567</v>
      </c>
      <c r="AB59" s="148" t="str">
        <f>Faktura!AB59</f>
        <v>SE555555555501</v>
      </c>
      <c r="AC59" s="110"/>
      <c r="AD59" s="110"/>
      <c r="AE59" s="110"/>
      <c r="AF59" s="110"/>
    </row>
    <row r="60" spans="1:34" s="2" customFormat="1" ht="3" customHeight="1" x14ac:dyDescent="0.2">
      <c r="B60" s="4"/>
      <c r="C60" s="4"/>
      <c r="D60" s="4"/>
      <c r="E60" s="4"/>
      <c r="F60" s="4"/>
      <c r="G60" s="4"/>
      <c r="H60" s="4"/>
      <c r="I60" s="4"/>
      <c r="M60" s="4"/>
      <c r="O60" s="4"/>
      <c r="P60" s="4"/>
      <c r="T60" s="4"/>
      <c r="AB60" s="4"/>
      <c r="AC60" s="4"/>
      <c r="AD60" s="4"/>
      <c r="AE60" s="4"/>
      <c r="AF60" s="4"/>
    </row>
    <row r="61" spans="1:34" s="47" customFormat="1" ht="10.5" customHeight="1" x14ac:dyDescent="0.2">
      <c r="B61" s="49"/>
      <c r="C61" s="31"/>
      <c r="D61" s="31"/>
      <c r="E61" s="31"/>
      <c r="F61" s="31"/>
      <c r="G61" s="31"/>
      <c r="H61" s="31"/>
      <c r="I61" s="31"/>
      <c r="M61" s="49" t="str">
        <f>Faktura!M61</f>
        <v>e-post:</v>
      </c>
      <c r="O61" s="31"/>
      <c r="P61" s="31"/>
      <c r="R61"/>
      <c r="S61"/>
      <c r="T61"/>
      <c r="U61" s="47" t="str">
        <f>Faktura!U61</f>
        <v>Swish:</v>
      </c>
      <c r="X61"/>
      <c r="Y61"/>
      <c r="AB61" s="49" t="str">
        <f>Faktura!AB61</f>
        <v>Företagets säte:</v>
      </c>
      <c r="AC61"/>
      <c r="AD61"/>
      <c r="AE61"/>
      <c r="AF61"/>
    </row>
    <row r="62" spans="1:34" s="2" customFormat="1" ht="10.5" customHeight="1" x14ac:dyDescent="0.2">
      <c r="B62" s="4" t="str">
        <f>Faktura!B62</f>
        <v>Innehar F-skattebevis</v>
      </c>
      <c r="C62" s="4"/>
      <c r="D62" s="4"/>
      <c r="E62" s="4"/>
      <c r="F62" s="4"/>
      <c r="G62" s="4"/>
      <c r="H62" s="4"/>
      <c r="I62" s="4"/>
      <c r="M62" s="4" t="str">
        <f>Faktura!M62</f>
        <v>info@bolaget.se</v>
      </c>
      <c r="O62" s="4"/>
      <c r="P62" s="4"/>
      <c r="U62" s="2" t="str">
        <f>Faktura!U62</f>
        <v>123 456 78 90</v>
      </c>
      <c r="AB62" s="59" t="str">
        <f>Faktura!AB62</f>
        <v>Staden</v>
      </c>
      <c r="AC62"/>
      <c r="AD62"/>
      <c r="AE62"/>
      <c r="AF62"/>
    </row>
  </sheetData>
  <mergeCells count="171">
    <mergeCell ref="K11:O11"/>
    <mergeCell ref="V11:X11"/>
    <mergeCell ref="Y11:AG11"/>
    <mergeCell ref="L12:O12"/>
    <mergeCell ref="K13:O13"/>
    <mergeCell ref="K14:O14"/>
    <mergeCell ref="X2:AH3"/>
    <mergeCell ref="V7:AG7"/>
    <mergeCell ref="V8:AG8"/>
    <mergeCell ref="K9:O9"/>
    <mergeCell ref="V9:AG9"/>
    <mergeCell ref="K10:O10"/>
    <mergeCell ref="V10:AG10"/>
    <mergeCell ref="B20:G20"/>
    <mergeCell ref="H20:Q20"/>
    <mergeCell ref="R20:U20"/>
    <mergeCell ref="V20:AG20"/>
    <mergeCell ref="B21:G21"/>
    <mergeCell ref="H21:Q21"/>
    <mergeCell ref="R21:U21"/>
    <mergeCell ref="V21:AG21"/>
    <mergeCell ref="J15:O15"/>
    <mergeCell ref="B24:AG24"/>
    <mergeCell ref="B25:D25"/>
    <mergeCell ref="G25:M25"/>
    <mergeCell ref="N25:Q25"/>
    <mergeCell ref="R25:S25"/>
    <mergeCell ref="X25:AA25"/>
    <mergeCell ref="AC25:AG25"/>
    <mergeCell ref="B22:G22"/>
    <mergeCell ref="H22:Q22"/>
    <mergeCell ref="V22:Y22"/>
    <mergeCell ref="Z22:AG22"/>
    <mergeCell ref="B23:G23"/>
    <mergeCell ref="H23:Q23"/>
    <mergeCell ref="R23:U23"/>
    <mergeCell ref="V23:AG23"/>
    <mergeCell ref="B28:F28"/>
    <mergeCell ref="B29:E29"/>
    <mergeCell ref="AC26:AG26"/>
    <mergeCell ref="G27:M27"/>
    <mergeCell ref="N27:Q27"/>
    <mergeCell ref="R27:S27"/>
    <mergeCell ref="U27:V27"/>
    <mergeCell ref="X27:AA27"/>
    <mergeCell ref="AC27:AG27"/>
    <mergeCell ref="G26:M26"/>
    <mergeCell ref="N26:Q26"/>
    <mergeCell ref="R26:S26"/>
    <mergeCell ref="U26:V26"/>
    <mergeCell ref="X26:AA26"/>
    <mergeCell ref="B26:F26"/>
    <mergeCell ref="B27:F27"/>
    <mergeCell ref="AC28:AG28"/>
    <mergeCell ref="G29:M29"/>
    <mergeCell ref="N29:Q29"/>
    <mergeCell ref="R29:S29"/>
    <mergeCell ref="U29:V29"/>
    <mergeCell ref="X29:AA29"/>
    <mergeCell ref="AC29:AG29"/>
    <mergeCell ref="G28:M28"/>
    <mergeCell ref="N28:Q28"/>
    <mergeCell ref="R28:S28"/>
    <mergeCell ref="U28:V28"/>
    <mergeCell ref="X28:AA28"/>
    <mergeCell ref="B32:F32"/>
    <mergeCell ref="B33:F33"/>
    <mergeCell ref="AC30:AG30"/>
    <mergeCell ref="G31:M31"/>
    <mergeCell ref="N31:Q31"/>
    <mergeCell ref="R31:S31"/>
    <mergeCell ref="U31:V31"/>
    <mergeCell ref="X31:AA31"/>
    <mergeCell ref="AC31:AG31"/>
    <mergeCell ref="G30:M30"/>
    <mergeCell ref="N30:Q30"/>
    <mergeCell ref="R30:S30"/>
    <mergeCell ref="U30:V30"/>
    <mergeCell ref="X30:AA30"/>
    <mergeCell ref="B30:F30"/>
    <mergeCell ref="B31:F31"/>
    <mergeCell ref="AC32:AG32"/>
    <mergeCell ref="G33:M33"/>
    <mergeCell ref="N33:Q33"/>
    <mergeCell ref="R33:S33"/>
    <mergeCell ref="U33:V33"/>
    <mergeCell ref="X33:AA33"/>
    <mergeCell ref="AC33:AG33"/>
    <mergeCell ref="G32:M32"/>
    <mergeCell ref="N32:Q32"/>
    <mergeCell ref="R32:S32"/>
    <mergeCell ref="U32:V32"/>
    <mergeCell ref="X32:AA32"/>
    <mergeCell ref="B36:F36"/>
    <mergeCell ref="R36:S36"/>
    <mergeCell ref="U36:V36"/>
    <mergeCell ref="X36:AA36"/>
    <mergeCell ref="B34:F34"/>
    <mergeCell ref="B35:F35"/>
    <mergeCell ref="AC36:AG36"/>
    <mergeCell ref="G37:M37"/>
    <mergeCell ref="N37:Q37"/>
    <mergeCell ref="R37:S37"/>
    <mergeCell ref="U37:V37"/>
    <mergeCell ref="X37:AA37"/>
    <mergeCell ref="AC37:AG37"/>
    <mergeCell ref="G36:M36"/>
    <mergeCell ref="N36:Q36"/>
    <mergeCell ref="AC34:AG34"/>
    <mergeCell ref="G35:M35"/>
    <mergeCell ref="N35:Q35"/>
    <mergeCell ref="R35:S35"/>
    <mergeCell ref="U35:V35"/>
    <mergeCell ref="X35:AA35"/>
    <mergeCell ref="AC35:AG35"/>
    <mergeCell ref="G34:M34"/>
    <mergeCell ref="N34:Q34"/>
    <mergeCell ref="R34:S34"/>
    <mergeCell ref="U34:V34"/>
    <mergeCell ref="X34:AA34"/>
    <mergeCell ref="U41:V41"/>
    <mergeCell ref="X41:AA41"/>
    <mergeCell ref="AC41:AG41"/>
    <mergeCell ref="G40:M40"/>
    <mergeCell ref="N40:Q40"/>
    <mergeCell ref="R40:S40"/>
    <mergeCell ref="U40:V40"/>
    <mergeCell ref="X40:AA40"/>
    <mergeCell ref="B37:F37"/>
    <mergeCell ref="X4:AH5"/>
    <mergeCell ref="S46:V46"/>
    <mergeCell ref="X46:Z46"/>
    <mergeCell ref="AC46:AG46"/>
    <mergeCell ref="AC40:AG40"/>
    <mergeCell ref="G41:M41"/>
    <mergeCell ref="B40:F40"/>
    <mergeCell ref="B41:F41"/>
    <mergeCell ref="AC38:AG38"/>
    <mergeCell ref="G39:M39"/>
    <mergeCell ref="N39:Q39"/>
    <mergeCell ref="R39:S39"/>
    <mergeCell ref="U39:V39"/>
    <mergeCell ref="X39:AA39"/>
    <mergeCell ref="AC39:AG39"/>
    <mergeCell ref="G38:M38"/>
    <mergeCell ref="N38:Q38"/>
    <mergeCell ref="R38:S38"/>
    <mergeCell ref="U38:V38"/>
    <mergeCell ref="X38:AA38"/>
    <mergeCell ref="B38:F38"/>
    <mergeCell ref="B39:F39"/>
    <mergeCell ref="N41:Q41"/>
    <mergeCell ref="R41:S41"/>
    <mergeCell ref="B59:C59"/>
    <mergeCell ref="AB59:AF59"/>
    <mergeCell ref="AC42:AG42"/>
    <mergeCell ref="G43:M43"/>
    <mergeCell ref="N43:Q43"/>
    <mergeCell ref="R43:S43"/>
    <mergeCell ref="U43:V43"/>
    <mergeCell ref="X43:AA43"/>
    <mergeCell ref="AC43:AG43"/>
    <mergeCell ref="G42:M42"/>
    <mergeCell ref="N42:Q42"/>
    <mergeCell ref="R42:S42"/>
    <mergeCell ref="U42:V42"/>
    <mergeCell ref="X42:AA42"/>
    <mergeCell ref="B42:F42"/>
    <mergeCell ref="B43:F43"/>
    <mergeCell ref="J46:N46"/>
    <mergeCell ref="B50:AG53"/>
  </mergeCells>
  <dataValidations count="4">
    <dataValidation type="whole" allowBlank="1" showInputMessage="1" showErrorMessage="1" sqref="V11:X11 B59:C59" xr:uid="{00000000-0002-0000-0100-000001000000}">
      <formula1>10000</formula1>
      <formula2>99999</formula2>
    </dataValidation>
    <dataValidation type="date" allowBlank="1" showInputMessage="1" showErrorMessage="1" sqref="V22:Y22 K9 N26:Q43" xr:uid="{00000000-0002-0000-0100-000003000000}">
      <formula1>43101</formula1>
      <formula2>55153</formula2>
    </dataValidation>
    <dataValidation type="decimal" allowBlank="1" showInputMessage="1" showErrorMessage="1" sqref="X26:AA43" xr:uid="{00000000-0002-0000-0100-000000000000}">
      <formula1>0.01</formula1>
      <formula2>100000000</formula2>
    </dataValidation>
    <dataValidation type="decimal" allowBlank="1" showInputMessage="1" showErrorMessage="1" sqref="R26:S43" xr:uid="{00000000-0002-0000-0100-000002000000}">
      <formula1>0.01</formula1>
      <formula2>1000000</formula2>
    </dataValidation>
  </dataValidations>
  <pageMargins left="0.70866141732283472" right="0.39370078740157483" top="0.47244094488188981" bottom="0.19685039370078741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Faktura</vt:lpstr>
      <vt:lpstr>Automatisk kopia</vt:lpstr>
      <vt:lpstr>'Automatisk kopia'!Utskriftsområde</vt:lpstr>
      <vt:lpstr>Faktura!Utskriftsområde</vt:lpstr>
    </vt:vector>
  </TitlesOfParts>
  <Company>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2022-11-25T19:15:23Z</cp:lastPrinted>
  <dcterms:created xsi:type="dcterms:W3CDTF">2018-11-09T12:30:49Z</dcterms:created>
  <dcterms:modified xsi:type="dcterms:W3CDTF">2023-02-07T13:51:17Z</dcterms:modified>
</cp:coreProperties>
</file>